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T:\Comm Dept\Website Documents (New 2014 Site)\Finance\2021\"/>
    </mc:Choice>
  </mc:AlternateContent>
  <xr:revisionPtr revIDLastSave="0" documentId="13_ncr:1_{9CF947C1-D7E8-4C14-B4AB-E6C506630656}" xr6:coauthVersionLast="45" xr6:coauthVersionMax="45" xr10:uidLastSave="{00000000-0000-0000-0000-000000000000}"/>
  <bookViews>
    <workbookView xWindow="-28920" yWindow="0" windowWidth="29040" windowHeight="15840" tabRatio="918" firstSheet="3" activeTab="3" xr2:uid="{00000000-000D-0000-FFFF-FFFF00000000}"/>
  </bookViews>
  <sheets>
    <sheet name="inc-exp" sheetId="54" state="hidden" r:id="rId1"/>
    <sheet name="data_page" sheetId="53" state="hidden" r:id="rId2"/>
    <sheet name="GB Use" sheetId="48" state="hidden" r:id="rId3"/>
    <sheet name="Survey Results" sheetId="56" r:id="rId4"/>
  </sheets>
  <definedNames>
    <definedName name="_xlnm._FilterDatabase" localSheetId="1" hidden="1">data_page!$A$1:$B$1</definedName>
    <definedName name="_xlnm._FilterDatabase" localSheetId="2" hidden="1">'GB Use'!#REF!</definedName>
    <definedName name="_xlnm._FilterDatabase" localSheetId="3" hidden="1">'Survey Results'!$A$4:$D$13</definedName>
    <definedName name="adj_MP_Cost">data_page!$F$4</definedName>
    <definedName name="bed_charge">#REF!</definedName>
    <definedName name="beds">#REF!</definedName>
    <definedName name="billing">data_page!$H$3</definedName>
    <definedName name="Chapter_Inc">#REF!</definedName>
    <definedName name="Charge_perc">#REF!</definedName>
    <definedName name="Communications_Exp">#REF!</definedName>
    <definedName name="EO_Exp">#REF!</definedName>
    <definedName name="Exp_Communications">#REF!</definedName>
    <definedName name="Exp_Data">data_page!$A$1:$B$16</definedName>
    <definedName name="Exp_EO">#REF!</definedName>
    <definedName name="Exp_Finance">#REF!</definedName>
    <definedName name="Exp_Foundation">#REF!</definedName>
    <definedName name="Exp_GreekBill">#REF!</definedName>
    <definedName name="Exp_House_Corp">#REF!</definedName>
    <definedName name="Exp_Housing">#REF!</definedName>
    <definedName name="Exp_Member_Ed">#REF!</definedName>
    <definedName name="Exp_Membership">#REF!</definedName>
    <definedName name="EXP_NPC">#REF!</definedName>
    <definedName name="Exp_Panhellenic">#REF!</definedName>
    <definedName name="Exp_President">#REF!</definedName>
    <definedName name="Exp_Programming">#REF!</definedName>
    <definedName name="Exp_Social_Standards">#REF!</definedName>
    <definedName name="Exp_Taxes">#REF!</definedName>
    <definedName name="F_Grads">#REF!</definedName>
    <definedName name="F_returning">#REF!</definedName>
    <definedName name="factive">#REF!</definedName>
    <definedName name="Fall_Active" localSheetId="0">#REF!</definedName>
    <definedName name="Fall_Active">#REF!</definedName>
    <definedName name="Fall_APS" localSheetId="0">#REF!</definedName>
    <definedName name="Fall_APS">#REF!</definedName>
    <definedName name="Fall_APS_LI" localSheetId="0">#REF!</definedName>
    <definedName name="Fall_APS_LI">#REF!</definedName>
    <definedName name="Fall_APS_LO" localSheetId="0">#REF!</definedName>
    <definedName name="Fall_APS_LO">#REF!</definedName>
    <definedName name="Fall_EM">#REF!</definedName>
    <definedName name="Fall_Grad">'Survey Results'!$B$9</definedName>
    <definedName name="Fall_Li_Res" localSheetId="0">#REF!</definedName>
    <definedName name="Fall_Li_Res">#REF!</definedName>
    <definedName name="Fall_Li_waiver">#REF!</definedName>
    <definedName name="Fall_Live_in" localSheetId="0">#REF!</definedName>
    <definedName name="Fall_Live_in">#REF!</definedName>
    <definedName name="Fall_Live_Out" localSheetId="0">#REF!</definedName>
    <definedName name="Fall_Live_Out">#REF!</definedName>
    <definedName name="Fall_LO_rent">#REF!</definedName>
    <definedName name="Fall_LO_res" localSheetId="0">#REF!</definedName>
    <definedName name="Fall_LO_res">#REF!</definedName>
    <definedName name="Fall_M1">#REF!</definedName>
    <definedName name="Fall_M2">#REF!</definedName>
    <definedName name="Fall_New_Members" localSheetId="0">#REF!</definedName>
    <definedName name="Fall_New_Members">#REF!</definedName>
    <definedName name="Fall_NM_LI" localSheetId="0">#REF!</definedName>
    <definedName name="Fall_NM_LI">#REF!</definedName>
    <definedName name="Fall_NM_LO" localSheetId="0">#REF!</definedName>
    <definedName name="Fall_NM_LO">#REF!</definedName>
    <definedName name="Fall_Off_Campus" localSheetId="0">#REF!</definedName>
    <definedName name="Fall_Off_Campus">#REF!</definedName>
    <definedName name="Fall_Previous_Resignations" localSheetId="0">#REF!</definedName>
    <definedName name="Fall_Previous_Resignations">#REF!</definedName>
    <definedName name="Fall_R1">#REF!</definedName>
    <definedName name="Fall_R2">#REF!</definedName>
    <definedName name="Fall_R3">#REF!</definedName>
    <definedName name="Fall_R4">#REF!</definedName>
    <definedName name="Fall_RCS_waivers">#REF!</definedName>
    <definedName name="Fall_Reported">#REF!</definedName>
    <definedName name="Fall_Resignations" localSheetId="0">#REF!</definedName>
    <definedName name="Fall_Resignations">#REF!</definedName>
    <definedName name="Fall_Returning" localSheetId="0">#REF!</definedName>
    <definedName name="Fall_Returning">#REF!</definedName>
    <definedName name="Fall_social">#REF!</definedName>
    <definedName name="Fall_Total" localSheetId="0">#REF!</definedName>
    <definedName name="Fall_Total">#REF!</definedName>
    <definedName name="Fall_Total_LI" localSheetId="0">#REF!</definedName>
    <definedName name="Fall_Total_LI">#REF!</definedName>
    <definedName name="Fall_Total_LO" localSheetId="0">#REF!</definedName>
    <definedName name="Fall_Total_LO">#REF!</definedName>
    <definedName name="Finance_Exp" localSheetId="0">#REF!</definedName>
    <definedName name="Finance_Exp">#REF!</definedName>
    <definedName name="FLIMP">#REF!</definedName>
    <definedName name="FLOMP">#REF!</definedName>
    <definedName name="Foundation_Exp" localSheetId="0">#REF!</definedName>
    <definedName name="Foundation_Exp">#REF!</definedName>
    <definedName name="Fraternity_Inc">#REF!</definedName>
    <definedName name="FW_Grads">#REF!</definedName>
    <definedName name="FW_Grads2">#REF!</definedName>
    <definedName name="FWS_Grads">#REF!</definedName>
    <definedName name="GB_Expense" localSheetId="0">#REF!</definedName>
    <definedName name="GB_Expense">#REF!</definedName>
    <definedName name="GreekBill_Inc">#REF!</definedName>
    <definedName name="HC_Fee">#REF!</definedName>
    <definedName name="House_Corp_Inc">#REF!</definedName>
    <definedName name="Housing_Exp">#REF!</definedName>
    <definedName name="Inc_Chapter">#REF!</definedName>
    <definedName name="Inc_Fraternity">#REF!</definedName>
    <definedName name="Inc_House_Corp">#REF!</definedName>
    <definedName name="li_Count">#REF!</definedName>
    <definedName name="li_meal">#REF!</definedName>
    <definedName name="li_mP_Cost">data_page!$L$8</definedName>
    <definedName name="li_perc" localSheetId="0">#REF!</definedName>
    <definedName name="li_perc">#REF!</definedName>
    <definedName name="li_quarter">#REF!</definedName>
    <definedName name="liMPC">#REF!</definedName>
    <definedName name="live_in_meals">#REF!</definedName>
    <definedName name="live_out_meals">#REF!</definedName>
    <definedName name="lo_Meal">#REF!</definedName>
    <definedName name="lo_perc">#REF!</definedName>
    <definedName name="lo_quarter">#REF!</definedName>
    <definedName name="loMPC">#REF!</definedName>
    <definedName name="loMPP">#REF!</definedName>
    <definedName name="Meal_cost">data_page!$K$6</definedName>
    <definedName name="Meal_Plan_Exp" localSheetId="0">#REF!</definedName>
    <definedName name="Meal_plan_exp">#REF!</definedName>
    <definedName name="Member_Ed_Exp" localSheetId="0">#REF!</definedName>
    <definedName name="Member_Ed_Exp">#REF!</definedName>
    <definedName name="Membership_Exp" localSheetId="0">#REF!</definedName>
    <definedName name="Membership_Exp">#REF!</definedName>
    <definedName name="months">data_page!$G$4</definedName>
    <definedName name="MP">#REF!</definedName>
    <definedName name="na">#REF!</definedName>
    <definedName name="NPC_EXP">#REF!</definedName>
    <definedName name="NPC_INC">#REF!</definedName>
    <definedName name="Panhellenic_Exp" localSheetId="0">#REF!</definedName>
    <definedName name="Panhellenic_Exp">#REF!</definedName>
    <definedName name="President_Exp" localSheetId="0">#REF!</definedName>
    <definedName name="President_Exp">#REF!</definedName>
    <definedName name="programming_exp" localSheetId="0">#REF!</definedName>
    <definedName name="programming_exp">#REF!</definedName>
    <definedName name="RF">'Survey Results'!$B$7</definedName>
    <definedName name="RFAPSLI" localSheetId="0">#REF!</definedName>
    <definedName name="RFAPSLI">#REF!</definedName>
    <definedName name="RFAPSLO" localSheetId="0">#REF!</definedName>
    <definedName name="RFAPSLO">#REF!</definedName>
    <definedName name="RFGrad">#REF!</definedName>
    <definedName name="RFLI" localSheetId="0">#REF!</definedName>
    <definedName name="RFLI">'Survey Results'!$B$10</definedName>
    <definedName name="RFLO" localSheetId="0">#REF!</definedName>
    <definedName name="RFLO">#REF!</definedName>
    <definedName name="RFWGrad">#REF!</definedName>
    <definedName name="RS">'Survey Results'!$D$7</definedName>
    <definedName name="RSAPSLI" localSheetId="0">#REF!</definedName>
    <definedName name="RSAPSLI">#REF!</definedName>
    <definedName name="RSAPSLO" localSheetId="0">#REF!</definedName>
    <definedName name="RSAPSLO">#REF!</definedName>
    <definedName name="RSGrad">#REF!</definedName>
    <definedName name="RSLI" localSheetId="0">#REF!</definedName>
    <definedName name="RSLI">'Survey Results'!$D$10</definedName>
    <definedName name="RSLO">#REF!</definedName>
    <definedName name="RSLOut">#REF!</definedName>
    <definedName name="RW">'Survey Results'!$C$7</definedName>
    <definedName name="RWAPSLI">#REF!</definedName>
    <definedName name="RWAPSLO">#REF!</definedName>
    <definedName name="RWFGrad2">#REF!</definedName>
    <definedName name="RWGrad">#REF!</definedName>
    <definedName name="RWLI">'Survey Results'!$C$10</definedName>
    <definedName name="RWLO">#REF!</definedName>
    <definedName name="SLOMP">#REF!</definedName>
    <definedName name="Social_Standards_Exp">#REF!</definedName>
    <definedName name="Spring_Active" localSheetId="0">#REF!</definedName>
    <definedName name="Spring_Active">#REF!</definedName>
    <definedName name="Spring_APS" localSheetId="0">#REF!</definedName>
    <definedName name="Spring_APS">#REF!</definedName>
    <definedName name="Spring_APS_LI" localSheetId="0">#REF!</definedName>
    <definedName name="Spring_APS_LI">#REF!</definedName>
    <definedName name="Spring_APS_LO" localSheetId="0">#REF!</definedName>
    <definedName name="Spring_APS_LO">#REF!</definedName>
    <definedName name="Spring_EM">#REF!</definedName>
    <definedName name="Spring_grad">'Survey Results'!$D$9</definedName>
    <definedName name="Spring_Li_res" localSheetId="0">#REF!</definedName>
    <definedName name="Spring_Li_Res">#REF!</definedName>
    <definedName name="Spring_Li_waiver">#REF!</definedName>
    <definedName name="Spring_Live_In" localSheetId="0">#REF!</definedName>
    <definedName name="Spring_Live_In">#REF!</definedName>
    <definedName name="Spring_Live_Out">#REF!</definedName>
    <definedName name="Spring_LO_Rent">#REF!</definedName>
    <definedName name="Spring_LO_res" localSheetId="0">#REF!</definedName>
    <definedName name="Spring_LO_Res">#REF!</definedName>
    <definedName name="Spring_M1">#REF!</definedName>
    <definedName name="Spring_M2">#REF!</definedName>
    <definedName name="Spring_New_Members" localSheetId="0">#REF!</definedName>
    <definedName name="spring_new_members">#REF!</definedName>
    <definedName name="Spring_NM_LI" localSheetId="0">#REF!</definedName>
    <definedName name="Spring_NM_LI">#REF!</definedName>
    <definedName name="Spring_NM_LO" localSheetId="0">#REF!</definedName>
    <definedName name="Spring_NM_LO">#REF!</definedName>
    <definedName name="spring_previous_resignations">#REF!</definedName>
    <definedName name="Spring_r1">#REF!</definedName>
    <definedName name="Spring_r2">#REF!</definedName>
    <definedName name="Spring_r3">#REF!</definedName>
    <definedName name="Spring_r4">#REF!</definedName>
    <definedName name="Spring_RCS_waivers">#REF!</definedName>
    <definedName name="Spring_reported">#REF!</definedName>
    <definedName name="Spring_Resignations" localSheetId="0">#REF!</definedName>
    <definedName name="Spring_resignations">#REF!</definedName>
    <definedName name="Spring_Returning" localSheetId="0">#REF!</definedName>
    <definedName name="spring_returning">#REF!</definedName>
    <definedName name="Spring_Social">#REF!</definedName>
    <definedName name="Spring_Total" localSheetId="0">#REF!</definedName>
    <definedName name="Spring_Total">#REF!</definedName>
    <definedName name="Spring_Total_LI" localSheetId="0">#REF!</definedName>
    <definedName name="Spring_Total_LI">#REF!</definedName>
    <definedName name="Spring_Total_LO" localSheetId="0">#REF!</definedName>
    <definedName name="Spring_Total_LO">#REF!</definedName>
    <definedName name="SRGrad">#REF!</definedName>
    <definedName name="Total_260">'inc-exp'!$L$4</definedName>
    <definedName name="Total_310H">'inc-exp'!$N$4</definedName>
    <definedName name="Total_320">'inc-exp'!$G$4</definedName>
    <definedName name="Total_365A">'inc-exp'!$R$4</definedName>
    <definedName name="Total_Expenses" localSheetId="0">#REF!</definedName>
    <definedName name="Total_Expenses">#REF!</definedName>
    <definedName name="Total_Income" localSheetId="0">#REF!</definedName>
    <definedName name="Total_Income">#REF!</definedName>
    <definedName name="Total_LI_meals">data_page!$E$7</definedName>
    <definedName name="Total_LO_meals">data_page!$E$8</definedName>
    <definedName name="Total_Meals">data_page!$G$10</definedName>
    <definedName name="winter_aps">#REF!</definedName>
    <definedName name="winter_aps_LI">#REF!</definedName>
    <definedName name="winter_aps_LO">#REF!</definedName>
    <definedName name="winter_EM">#REF!</definedName>
    <definedName name="winter_Grad">'Survey Results'!$C$9</definedName>
    <definedName name="winter_LI_Res">#REF!</definedName>
    <definedName name="winter_LI_Waiver">#REF!</definedName>
    <definedName name="winter_LIve_In">#REF!</definedName>
    <definedName name="winter_LIve_Out">#REF!</definedName>
    <definedName name="winter_LO_Rent">#REF!</definedName>
    <definedName name="winter_LO_Res">#REF!</definedName>
    <definedName name="winter_M1">#REF!</definedName>
    <definedName name="winter_M2">#REF!</definedName>
    <definedName name="winter_MI">#REF!</definedName>
    <definedName name="winter_new_members">#REF!</definedName>
    <definedName name="winter_nm_LI">#REF!</definedName>
    <definedName name="winter_nm_LO">#REF!</definedName>
    <definedName name="Winter_previous_resignations">#REF!</definedName>
    <definedName name="Winter_r1">#REF!</definedName>
    <definedName name="Winter_r2">#REF!</definedName>
    <definedName name="Winter_r3">#REF!</definedName>
    <definedName name="Winter_r4">#REF!</definedName>
    <definedName name="Winter_reported">#REF!</definedName>
    <definedName name="Winter_Resignations">#REF!</definedName>
    <definedName name="winter_returning">#REF!</definedName>
    <definedName name="winter_social">#REF!</definedName>
    <definedName name="winter_total">#REF!</definedName>
    <definedName name="winter_total_LI">#REF!</definedName>
    <definedName name="winter_total_LO">#REF!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56" l="1"/>
  <c r="H5" i="56"/>
  <c r="D13" i="56" l="1"/>
  <c r="C13" i="56"/>
  <c r="B13" i="56"/>
  <c r="D12" i="56"/>
  <c r="C12" i="56"/>
  <c r="B12" i="56"/>
  <c r="D11" i="56"/>
  <c r="C11" i="56"/>
  <c r="B11" i="56"/>
  <c r="D10" i="56"/>
  <c r="C10" i="56"/>
  <c r="B10" i="56"/>
  <c r="D9" i="56"/>
  <c r="C9" i="56"/>
  <c r="B9" i="56"/>
  <c r="I4" i="53" l="1"/>
  <c r="F4" i="53"/>
  <c r="H4" i="53"/>
  <c r="B13" i="53"/>
  <c r="B15" i="53"/>
  <c r="B8" i="53"/>
  <c r="L13" i="54"/>
  <c r="B2" i="53"/>
  <c r="B7" i="53"/>
  <c r="B5" i="53"/>
  <c r="L6" i="54"/>
  <c r="R6" i="54"/>
  <c r="L30" i="54"/>
  <c r="B16" i="53"/>
  <c r="I4" i="56"/>
  <c r="C8" i="56"/>
  <c r="D8" i="56"/>
  <c r="B8" i="56"/>
  <c r="D3" i="48"/>
  <c r="E3" i="48"/>
  <c r="F3" i="48"/>
  <c r="G3" i="48"/>
  <c r="H3" i="48"/>
  <c r="I3" i="48"/>
  <c r="J3" i="48"/>
  <c r="K3" i="48"/>
  <c r="L3" i="48"/>
  <c r="M3" i="48"/>
  <c r="N3" i="48"/>
  <c r="O3" i="48"/>
  <c r="P3" i="48"/>
  <c r="Q3" i="48"/>
  <c r="R3" i="48"/>
  <c r="S3" i="48"/>
  <c r="T3" i="48"/>
  <c r="U3" i="48"/>
  <c r="V3" i="48"/>
  <c r="W3" i="48"/>
  <c r="X3" i="48"/>
  <c r="Y3" i="48"/>
  <c r="Z3" i="48"/>
  <c r="AA3" i="48"/>
  <c r="AB3" i="48"/>
  <c r="AC3" i="48"/>
  <c r="AD3" i="48"/>
  <c r="AE3" i="48"/>
  <c r="AF3" i="48"/>
  <c r="AG3" i="48"/>
  <c r="AH3" i="48"/>
  <c r="AI3" i="48"/>
  <c r="AJ3" i="48"/>
  <c r="AK3" i="48"/>
  <c r="AL3" i="48"/>
  <c r="AM3" i="48"/>
  <c r="AN3" i="48"/>
  <c r="AO3" i="48"/>
  <c r="C3" i="48"/>
  <c r="B91" i="48"/>
  <c r="B90" i="48"/>
  <c r="B89" i="48"/>
  <c r="B88" i="48"/>
  <c r="B87" i="48"/>
  <c r="B86" i="48"/>
  <c r="B73" i="48"/>
  <c r="B64" i="48"/>
  <c r="B57" i="48"/>
  <c r="B58" i="48"/>
  <c r="B56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G7" i="54"/>
  <c r="G6" i="54"/>
  <c r="G5" i="54"/>
  <c r="R10" i="54"/>
  <c r="R11" i="54"/>
  <c r="R12" i="54"/>
  <c r="R13" i="54"/>
  <c r="R9" i="54"/>
  <c r="R8" i="54"/>
  <c r="R7" i="54"/>
  <c r="R5" i="54"/>
  <c r="N8" i="54"/>
  <c r="N7" i="54"/>
  <c r="N6" i="54"/>
  <c r="N5" i="54"/>
  <c r="L29" i="54"/>
  <c r="L28" i="54"/>
  <c r="L26" i="54"/>
  <c r="L24" i="54"/>
  <c r="L22" i="54"/>
  <c r="L21" i="54"/>
  <c r="L20" i="54"/>
  <c r="L19" i="54"/>
  <c r="L18" i="54"/>
  <c r="L17" i="54"/>
  <c r="L16" i="54"/>
  <c r="L15" i="54"/>
  <c r="L14" i="54"/>
  <c r="L12" i="54"/>
  <c r="L11" i="54"/>
  <c r="L10" i="54"/>
  <c r="L9" i="54"/>
  <c r="L8" i="54"/>
  <c r="L7" i="54"/>
  <c r="S4" i="54"/>
  <c r="Q4" i="54"/>
  <c r="P4" i="54"/>
  <c r="O4" i="54"/>
  <c r="M4" i="54"/>
  <c r="K4" i="54"/>
  <c r="J4" i="54"/>
  <c r="I4" i="54"/>
  <c r="H4" i="54"/>
  <c r="F4" i="54"/>
  <c r="E4" i="54"/>
  <c r="D4" i="54"/>
  <c r="C4" i="54"/>
  <c r="B4" i="54"/>
  <c r="A4" i="54"/>
  <c r="B9" i="48"/>
  <c r="B13" i="48"/>
  <c r="B10" i="48"/>
  <c r="B14" i="48"/>
  <c r="G17" i="53" l="1"/>
  <c r="B52" i="48"/>
  <c r="B65" i="48"/>
  <c r="C7" i="56"/>
  <c r="C5" i="56" s="1"/>
  <c r="D7" i="56"/>
  <c r="B80" i="48"/>
  <c r="B19" i="48"/>
  <c r="G18" i="53"/>
  <c r="B37" i="48"/>
  <c r="L25" i="54"/>
  <c r="L27" i="54"/>
  <c r="B7" i="56"/>
  <c r="L5" i="54"/>
  <c r="R4" i="54"/>
  <c r="B9" i="53"/>
  <c r="N4" i="54"/>
  <c r="G4" i="54"/>
  <c r="B54" i="48"/>
  <c r="B78" i="48"/>
  <c r="B34" i="48" l="1"/>
  <c r="B18" i="48"/>
  <c r="B6" i="48"/>
  <c r="D5" i="56"/>
  <c r="B39" i="48"/>
  <c r="B79" i="48"/>
  <c r="H18" i="53"/>
  <c r="I18" i="53" s="1"/>
  <c r="J18" i="53" s="1"/>
  <c r="F9" i="53" s="1"/>
  <c r="G9" i="53" s="1"/>
  <c r="B5" i="56"/>
  <c r="H17" i="53"/>
  <c r="B5" i="48"/>
  <c r="B53" i="48"/>
  <c r="B35" i="48"/>
  <c r="G16" i="53"/>
  <c r="B63" i="48" l="1"/>
  <c r="B69" i="48"/>
  <c r="B84" i="48"/>
  <c r="B46" i="48"/>
  <c r="H16" i="53"/>
  <c r="B66" i="48"/>
  <c r="I16" i="53"/>
  <c r="B47" i="48"/>
  <c r="B38" i="48"/>
  <c r="I17" i="53"/>
  <c r="J17" i="53" s="1"/>
  <c r="F8" i="53" s="1"/>
  <c r="G8" i="53" s="1"/>
  <c r="B72" i="48"/>
  <c r="B68" i="48"/>
  <c r="B49" i="48"/>
  <c r="B45" i="48"/>
  <c r="B48" i="48"/>
  <c r="B43" i="48"/>
  <c r="J16" i="53" l="1"/>
  <c r="F7" i="53" s="1"/>
  <c r="B71" i="48"/>
  <c r="B6" i="53"/>
  <c r="B77" i="48"/>
  <c r="B36" i="48"/>
  <c r="B82" i="48"/>
  <c r="B70" i="48"/>
  <c r="B83" i="48"/>
  <c r="B17" i="48"/>
  <c r="B8" i="48"/>
  <c r="B61" i="48"/>
  <c r="B50" i="48"/>
  <c r="B12" i="48"/>
  <c r="B75" i="48"/>
  <c r="B41" i="48"/>
  <c r="J19" i="53" l="1"/>
  <c r="B10" i="53"/>
  <c r="B62" i="48"/>
  <c r="B76" i="48"/>
  <c r="B42" i="48"/>
  <c r="F10" i="53"/>
  <c r="G7" i="53"/>
  <c r="B12" i="53" l="1"/>
  <c r="B11" i="53"/>
  <c r="G10" i="53"/>
  <c r="K6" i="53" s="1"/>
  <c r="B3" i="53"/>
  <c r="K8" i="53" l="1"/>
  <c r="K7" i="53"/>
  <c r="H7" i="53"/>
  <c r="K16" i="53" l="1"/>
  <c r="K9" i="53"/>
  <c r="K17" i="53"/>
  <c r="K10" i="53"/>
  <c r="K18" i="53"/>
  <c r="H8" i="53"/>
  <c r="K19" i="53" l="1"/>
  <c r="L17" i="53"/>
  <c r="K11" i="53"/>
  <c r="B14" i="53" l="1"/>
  <c r="L23" i="54" l="1"/>
  <c r="L4" i="54" s="1"/>
  <c r="B4" i="53" l="1"/>
  <c r="B17" i="53" s="1"/>
</calcChain>
</file>

<file path=xl/sharedStrings.xml><?xml version="1.0" encoding="utf-8"?>
<sst xmlns="http://schemas.openxmlformats.org/spreadsheetml/2006/main" count="378" uniqueCount="232">
  <si>
    <t>365A</t>
  </si>
  <si>
    <t>PRESIDENT</t>
  </si>
  <si>
    <t>FINANCE</t>
  </si>
  <si>
    <t>615H</t>
  </si>
  <si>
    <t>PROGRAMMING</t>
  </si>
  <si>
    <t>FOUNDATION</t>
  </si>
  <si>
    <t>SOCIAL STANDARDS</t>
  </si>
  <si>
    <t>PANHELLENIC</t>
  </si>
  <si>
    <t>MEMBER EDUCATION</t>
  </si>
  <si>
    <t>COMMUNICATIONS</t>
  </si>
  <si>
    <t>MEMBERSHIP</t>
  </si>
  <si>
    <t>TAXES</t>
  </si>
  <si>
    <t>HOUSING</t>
  </si>
  <si>
    <t xml:space="preserve">PAID TO GREEKBILL </t>
  </si>
  <si>
    <t>First Name</t>
  </si>
  <si>
    <t>Fall</t>
  </si>
  <si>
    <t>Spring</t>
  </si>
  <si>
    <t>Winter</t>
  </si>
  <si>
    <t>Live Out [Fall]</t>
  </si>
  <si>
    <t>Live Out [Spring]</t>
  </si>
  <si>
    <t>Live In [Fall]</t>
  </si>
  <si>
    <t>Live In [Spring]</t>
  </si>
  <si>
    <t>Rent Plan 1 (Fall)</t>
  </si>
  <si>
    <t>Rent Plan 2 (Fall)</t>
  </si>
  <si>
    <t>Rent Plan 3 (Fall)</t>
  </si>
  <si>
    <t>Rent Plan 4 (Fall)</t>
  </si>
  <si>
    <t>Rent Plan 1 (Spring)</t>
  </si>
  <si>
    <t>Rent Plan 2 (Spring)</t>
  </si>
  <si>
    <t>Rent Plan 3 (Spring)</t>
  </si>
  <si>
    <t>Rent Plan 4 (Spring)</t>
  </si>
  <si>
    <t>Income to Fraternity/Chapter</t>
  </si>
  <si>
    <t>280B Initiation Fees</t>
  </si>
  <si>
    <t>350E Per Capita Dues</t>
  </si>
  <si>
    <t>376 Web Fees</t>
  </si>
  <si>
    <t>Income to GreekBill</t>
  </si>
  <si>
    <t>375A GreekBill Fee</t>
  </si>
  <si>
    <t>Income to House Corporation</t>
  </si>
  <si>
    <t>310H Board</t>
  </si>
  <si>
    <t>320A Rent</t>
  </si>
  <si>
    <t>320 Chapter Obligation</t>
  </si>
  <si>
    <t>325 Payroll</t>
  </si>
  <si>
    <t>300D House Corp Fees</t>
  </si>
  <si>
    <t>315 Extra Meals</t>
  </si>
  <si>
    <t>Income to Chapter</t>
  </si>
  <si>
    <t>260 Chapter Dues</t>
  </si>
  <si>
    <t>345 Panhellenic/IFC Dues</t>
  </si>
  <si>
    <t>330 Foundation &amp;Fundraiser</t>
  </si>
  <si>
    <t>365A Social Activites A</t>
  </si>
  <si>
    <t>370 Miscellaneous</t>
  </si>
  <si>
    <t>628 Transition/Crews</t>
  </si>
  <si>
    <t>720 Founders Day</t>
  </si>
  <si>
    <t>805 Chapter Retreats</t>
  </si>
  <si>
    <t>665 Guest &amp; Officer Visit</t>
  </si>
  <si>
    <t>711 Gifts &amp; Awards</t>
  </si>
  <si>
    <t>715 Social</t>
  </si>
  <si>
    <t>715A Social</t>
  </si>
  <si>
    <t>715B Social</t>
  </si>
  <si>
    <t>715C Social</t>
  </si>
  <si>
    <t>715D Social</t>
  </si>
  <si>
    <t>701 New Member Supplies</t>
  </si>
  <si>
    <t>705 New Member Activities</t>
  </si>
  <si>
    <t>708 Scholarship</t>
  </si>
  <si>
    <t>735 Ritual/Initiation</t>
  </si>
  <si>
    <t>691 Membership</t>
  </si>
  <si>
    <t>730 Composite</t>
  </si>
  <si>
    <t>731 Chapter Archives</t>
  </si>
  <si>
    <t>732 Public Relations</t>
  </si>
  <si>
    <t>760 Correspondence</t>
  </si>
  <si>
    <t>605 Utilities</t>
  </si>
  <si>
    <t>610 Telephone</t>
  </si>
  <si>
    <t>625 Repairs/Laundry/Maintenance</t>
  </si>
  <si>
    <t>627 Housing Maintenance</t>
  </si>
  <si>
    <t>662 Discounts</t>
  </si>
  <si>
    <t>670 Petty Cash</t>
  </si>
  <si>
    <t>675 Miscellaneous</t>
  </si>
  <si>
    <t>679 Copying &amp; Printing</t>
  </si>
  <si>
    <t>680 Postage &amp; Office Supplies</t>
  </si>
  <si>
    <t>683 Expenses From Prior Year</t>
  </si>
  <si>
    <t>688 Travel &amp; Workshops</t>
  </si>
  <si>
    <t>751 Bank Charges</t>
  </si>
  <si>
    <t>762 Collection Transmittal Fee</t>
  </si>
  <si>
    <t>741 Contributions</t>
  </si>
  <si>
    <t>661 Panhellenic &amp; IFC Dues</t>
  </si>
  <si>
    <t>695 Alumnae Relations</t>
  </si>
  <si>
    <t>602A Rent</t>
  </si>
  <si>
    <t>630 Payroll</t>
  </si>
  <si>
    <t>775D House Corporation Fees</t>
  </si>
  <si>
    <t>852 Gift to House Corp</t>
  </si>
  <si>
    <t>675A GreekBill Fee</t>
  </si>
  <si>
    <t>807 Web Fees</t>
  </si>
  <si>
    <t>808 Anchora Subscription</t>
  </si>
  <si>
    <t>781A New Member Fees</t>
  </si>
  <si>
    <t>785E Per Capita Dues</t>
  </si>
  <si>
    <t>795B Initiation Fees</t>
  </si>
  <si>
    <t>800 Convention/Seminars</t>
  </si>
  <si>
    <t>806 Financial Report Audit Fees</t>
  </si>
  <si>
    <t>650 City/State/Federal Tax</t>
  </si>
  <si>
    <t>Live Out (Winter)</t>
  </si>
  <si>
    <t>Rent Plan 1 (Winter)</t>
  </si>
  <si>
    <t>Rent Plan 2 (Winter)</t>
  </si>
  <si>
    <t>Rent Plan 3 (Winter)</t>
  </si>
  <si>
    <t>Rent Plan 4 (Winter)</t>
  </si>
  <si>
    <t>APS [Fall]</t>
  </si>
  <si>
    <t>APS [Spring]</t>
  </si>
  <si>
    <t>Live In [Winter]</t>
  </si>
  <si>
    <t>Member Counts</t>
  </si>
  <si>
    <t>Fall On Campus Members</t>
  </si>
  <si>
    <t>Winter On Campus Members</t>
  </si>
  <si>
    <t>Spring On Campus Members</t>
  </si>
  <si>
    <t>Active (Fall)</t>
  </si>
  <si>
    <t>Active (Winter)</t>
  </si>
  <si>
    <t>Active (Spring)</t>
  </si>
  <si>
    <t>APS [Winter]</t>
  </si>
  <si>
    <t>Name</t>
  </si>
  <si>
    <t>Total Cost</t>
  </si>
  <si>
    <t>Chapter Expenses</t>
  </si>
  <si>
    <t>EXECUTIVE OFFICES</t>
  </si>
  <si>
    <t>HOUSE CORP</t>
  </si>
  <si>
    <t>Expense Accounts Associated with Each Income Account</t>
  </si>
  <si>
    <t>270A All New Member Fees</t>
  </si>
  <si>
    <t>320A Rent &amp; 
320 Chapter Obligation</t>
  </si>
  <si>
    <t>345 Panhellenic Dues</t>
  </si>
  <si>
    <t>664 Panhellenic Activities</t>
  </si>
  <si>
    <t>741 Contributions to other phil.</t>
  </si>
  <si>
    <t>LI</t>
  </si>
  <si>
    <t>LO</t>
  </si>
  <si>
    <t>% of meals</t>
  </si>
  <si>
    <t>cost per meal</t>
  </si>
  <si>
    <t>NM</t>
  </si>
  <si>
    <t>Live Out Rent (Fall)</t>
  </si>
  <si>
    <t>Live Out Charges (Winter)</t>
  </si>
  <si>
    <t>Live Out Charges (Spring)</t>
  </si>
  <si>
    <t>New Member Rent (Fall)</t>
  </si>
  <si>
    <t>New Member Rent (Spring)</t>
  </si>
  <si>
    <t>New Member Rent (Winter)</t>
  </si>
  <si>
    <t>Resignations all in Active</t>
  </si>
  <si>
    <t>Resignations 10% LI/90% LO</t>
  </si>
  <si>
    <t>Added into budget manually</t>
  </si>
  <si>
    <t xml:space="preserve"> Rent Plan 1 (Fall)</t>
  </si>
  <si>
    <t xml:space="preserve"> Rent Plan 2 (Fall)</t>
  </si>
  <si>
    <t xml:space="preserve"> Rent Plan 3 (Fall)</t>
  </si>
  <si>
    <t xml:space="preserve"> Rent Plan 1 (Spring)</t>
  </si>
  <si>
    <t xml:space="preserve"> Rent Plan 2 (Spring)</t>
  </si>
  <si>
    <t xml:space="preserve"> Rent Plan 3 (Spring)</t>
  </si>
  <si>
    <t xml:space="preserve"> Rent Plan 4 (Spring)</t>
  </si>
  <si>
    <t>Miscellaneous Income 1 (Fall)</t>
  </si>
  <si>
    <t>Miscellaneous Income 2 (Fall)</t>
  </si>
  <si>
    <t>Miscellaneous Income 1 (Spring)</t>
  </si>
  <si>
    <t>Miscellaneous Income 2 (Spring)</t>
  </si>
  <si>
    <t>Extra Meals [Fall]</t>
  </si>
  <si>
    <t>Extra Meals - [Spring]</t>
  </si>
  <si>
    <t>+</t>
  </si>
  <si>
    <t>-</t>
  </si>
  <si>
    <t>APS (Winter)</t>
  </si>
  <si>
    <t>Live In (Winter)</t>
  </si>
  <si>
    <t xml:space="preserve"> Rent Plan 1 (Winter)</t>
  </si>
  <si>
    <t xml:space="preserve"> Rent Plan 2 (Winter)</t>
  </si>
  <si>
    <t xml:space="preserve"> Rent Plan 3 (Winter)</t>
  </si>
  <si>
    <t>Miscellaneous Income 1 (Winter)</t>
  </si>
  <si>
    <t>Miscellaneous Income 2 (Winter)</t>
  </si>
  <si>
    <t>Extra Meals [WInter]</t>
  </si>
  <si>
    <t>Anti. New Member (Fall)</t>
  </si>
  <si>
    <t>Anti. New Members (Winter)</t>
  </si>
  <si>
    <t>Ant.New Member (Spring)</t>
  </si>
  <si>
    <t>Members (less APS) (Fall)</t>
  </si>
  <si>
    <t>Members (less APS) (Winter)</t>
  </si>
  <si>
    <t>Members (less APS) (Spring)</t>
  </si>
  <si>
    <t xml:space="preserve"> Miscellaneous Income 1 (Winter)</t>
  </si>
  <si>
    <t>Live In Board [Fall]</t>
  </si>
  <si>
    <t>Live In Board [Winter]</t>
  </si>
  <si>
    <t>Live In Board [Spring]</t>
  </si>
  <si>
    <t>Out of House Board [Fall]</t>
  </si>
  <si>
    <t>Out of House Board [Winter]</t>
  </si>
  <si>
    <t>Out of House Board [Spring]</t>
  </si>
  <si>
    <t>Extra Meals [Winter]</t>
  </si>
  <si>
    <t>Extra Meals [Spring]</t>
  </si>
  <si>
    <t xml:space="preserve"> Out of House Payroll [Fall]</t>
  </si>
  <si>
    <t xml:space="preserve"> Out of House Payroll [Winter]</t>
  </si>
  <si>
    <t xml:space="preserve"> Out of House Payroll [Spring]</t>
  </si>
  <si>
    <t>New Members (Winter)</t>
  </si>
  <si>
    <t>New Members (Spring)</t>
  </si>
  <si>
    <t>Members (Fall)</t>
  </si>
  <si>
    <t>270A New Members Fees</t>
  </si>
  <si>
    <t>Members (Winter)</t>
  </si>
  <si>
    <t>Members (Spring)</t>
  </si>
  <si>
    <t>New Members (Fall)</t>
  </si>
  <si>
    <t>Members and New Members (Fall)</t>
  </si>
  <si>
    <t>total</t>
  </si>
  <si>
    <t>Meal Plan sub calculations</t>
  </si>
  <si>
    <t>Adj_MP Cost</t>
  </si>
  <si>
    <t>LI # meals</t>
  </si>
  <si>
    <t>LO # meals</t>
  </si>
  <si>
    <t>members</t>
  </si>
  <si>
    <t># meals</t>
  </si>
  <si>
    <t>Total LI Cost</t>
  </si>
  <si>
    <t>Total  LO Cost</t>
  </si>
  <si>
    <t>total members</t>
  </si>
  <si>
    <t>total cost</t>
  </si>
  <si>
    <t>NM LO</t>
  </si>
  <si>
    <t>Term cost per each  LI</t>
  </si>
  <si>
    <t>Term cost per LO</t>
  </si>
  <si>
    <t>745 Philanthropic Activities</t>
  </si>
  <si>
    <t>Live in the house</t>
  </si>
  <si>
    <t>Live outside the house</t>
  </si>
  <si>
    <t>Be an Academic Professional Status Member, living away from campus or out of the house</t>
  </si>
  <si>
    <t>Be an Academic Professional Status Member, living in the house</t>
  </si>
  <si>
    <t>Total Members Replied</t>
  </si>
  <si>
    <t>Total Returning Members</t>
  </si>
  <si>
    <t>Year to Date Graduates/Transfers</t>
  </si>
  <si>
    <t>Active  Member Living In</t>
  </si>
  <si>
    <t>Active Member Living  Out</t>
  </si>
  <si>
    <t xml:space="preserve"> APS Living  Out or  APS Off Campus</t>
  </si>
  <si>
    <t>APS Living In</t>
  </si>
  <si>
    <t># Member Replies</t>
  </si>
  <si>
    <t>Email</t>
  </si>
  <si>
    <t>Cell Number</t>
  </si>
  <si>
    <t>Fall Response</t>
  </si>
  <si>
    <t>Winter Response</t>
  </si>
  <si>
    <t>Spring Response</t>
  </si>
  <si>
    <t>NPC FEE</t>
  </si>
  <si>
    <t xml:space="preserve"> [Fall]  (APS LIVE OUT</t>
  </si>
  <si>
    <t>[Winter] IAPS LIVE OUT</t>
  </si>
  <si>
    <t>[Spring] APS LIVE OUT</t>
  </si>
  <si>
    <t>661A NPC Fee</t>
  </si>
  <si>
    <t>345A NPC Fee</t>
  </si>
  <si>
    <t>I will not be enrolled at University due to graduation, transferring or resigning</t>
  </si>
  <si>
    <t xml:space="preserve"> Not Enrolled (Graduating, Transferring or Resigning)</t>
  </si>
  <si>
    <t>Member Number</t>
  </si>
  <si>
    <t>Last Name</t>
  </si>
  <si>
    <t xml:space="preserve">Anchorbase </t>
  </si>
  <si>
    <t xml:space="preserve">Please add Spring 2020 new members once they are included in your Anchorbase roster and re-send to Executive Offices. </t>
  </si>
  <si>
    <t xml:space="preserve">Download Anchorbase roster in Excel format. Paste information from each corresponding column into the template.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</si>
</sst>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5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26">
    <xf numFmtId="0" fontId="0" fillId="0" borderId="0"/>
    <xf numFmtId="44" fontId="3" fillId="0" borderId="0" applyFont="0" applyFill="0" applyBorder="0" applyAlignment="0" applyProtection="0"/>
    <xf numFmtId="0" fontId="3" fillId="7" borderId="24" applyNumberFormat="0" applyFont="0" applyAlignment="0" applyProtection="0"/>
    <xf numFmtId="164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2" fillId="0" borderId="0"/>
  </cellStyleXfs>
  <cellXfs count="20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164" fontId="0" fillId="0" borderId="0" xfId="3" applyFont="1"/>
    <xf numFmtId="0" fontId="0" fillId="0" borderId="33" xfId="0" applyBorder="1" applyAlignment="1">
      <alignment horizontal="left"/>
    </xf>
    <xf numFmtId="0" fontId="0" fillId="0" borderId="33" xfId="0" applyBorder="1"/>
    <xf numFmtId="0" fontId="7" fillId="5" borderId="31" xfId="0" applyFont="1" applyFill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textRotation="45" wrapText="1"/>
    </xf>
    <xf numFmtId="164" fontId="2" fillId="12" borderId="31" xfId="3" applyFont="1" applyFill="1" applyBorder="1" applyAlignment="1">
      <alignment horizontal="center" vertical="center" textRotation="45" wrapText="1"/>
    </xf>
    <xf numFmtId="0" fontId="2" fillId="8" borderId="31" xfId="0" applyFont="1" applyFill="1" applyBorder="1" applyAlignment="1">
      <alignment horizontal="center" vertical="center" textRotation="45" wrapText="1"/>
    </xf>
    <xf numFmtId="0" fontId="0" fillId="0" borderId="31" xfId="0" applyBorder="1" applyAlignment="1">
      <alignment horizontal="center" vertical="center" textRotation="45" wrapText="1"/>
    </xf>
    <xf numFmtId="164" fontId="2" fillId="12" borderId="3" xfId="3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5" borderId="31" xfId="0" applyFill="1" applyBorder="1"/>
    <xf numFmtId="164" fontId="0" fillId="12" borderId="31" xfId="3" applyFont="1" applyFill="1" applyBorder="1"/>
    <xf numFmtId="0" fontId="0" fillId="0" borderId="31" xfId="0" applyBorder="1"/>
    <xf numFmtId="1" fontId="0" fillId="0" borderId="0" xfId="0" applyNumberFormat="1"/>
    <xf numFmtId="49" fontId="2" fillId="6" borderId="7" xfId="0" applyNumberFormat="1" applyFont="1" applyFill="1" applyBorder="1" applyAlignment="1">
      <alignment horizontal="center" vertical="center"/>
    </xf>
    <xf numFmtId="49" fontId="2" fillId="6" borderId="39" xfId="0" applyNumberFormat="1" applyFont="1" applyFill="1" applyBorder="1" applyAlignment="1">
      <alignment horizontal="center" vertical="center"/>
    </xf>
    <xf numFmtId="49" fontId="0" fillId="6" borderId="39" xfId="0" applyNumberFormat="1" applyFill="1" applyBorder="1" applyAlignment="1">
      <alignment horizontal="center" vertical="center"/>
    </xf>
    <xf numFmtId="49" fontId="2" fillId="5" borderId="18" xfId="0" applyNumberFormat="1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5" borderId="19" xfId="0" applyNumberFormat="1" applyFont="1" applyFill="1" applyBorder="1" applyAlignment="1">
      <alignment horizontal="center" vertical="center"/>
    </xf>
    <xf numFmtId="49" fontId="0" fillId="5" borderId="19" xfId="0" applyNumberFormat="1" applyFill="1" applyBorder="1" applyAlignment="1">
      <alignment horizontal="center" vertical="center"/>
    </xf>
    <xf numFmtId="49" fontId="2" fillId="9" borderId="7" xfId="0" applyNumberFormat="1" applyFont="1" applyFill="1" applyBorder="1" applyAlignment="1">
      <alignment horizontal="center" vertical="center"/>
    </xf>
    <xf numFmtId="49" fontId="2" fillId="9" borderId="39" xfId="0" applyNumberFormat="1" applyFont="1" applyFill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0" fillId="5" borderId="18" xfId="0" applyNumberFormat="1" applyFill="1" applyBorder="1" applyAlignment="1">
      <alignment horizontal="center" vertical="center"/>
    </xf>
    <xf numFmtId="49" fontId="0" fillId="5" borderId="3" xfId="0" applyNumberForma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0" fillId="0" borderId="13" xfId="0" applyBorder="1"/>
    <xf numFmtId="49" fontId="2" fillId="5" borderId="40" xfId="0" applyNumberFormat="1" applyFont="1" applyFill="1" applyBorder="1" applyAlignment="1">
      <alignment horizontal="center" vertical="center"/>
    </xf>
    <xf numFmtId="49" fontId="0" fillId="5" borderId="40" xfId="0" applyNumberForma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6" borderId="7" xfId="0" applyNumberFormat="1" applyFill="1" applyBorder="1" applyAlignment="1">
      <alignment horizontal="center" vertical="center"/>
    </xf>
    <xf numFmtId="49" fontId="2" fillId="5" borderId="15" xfId="0" applyNumberFormat="1" applyFont="1" applyFill="1" applyBorder="1" applyAlignment="1">
      <alignment horizontal="center" vertical="center"/>
    </xf>
    <xf numFmtId="49" fontId="2" fillId="5" borderId="16" xfId="0" applyNumberFormat="1" applyFont="1" applyFill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5" borderId="17" xfId="0" applyNumberFormat="1" applyFont="1" applyFill="1" applyBorder="1" applyAlignment="1">
      <alignment horizontal="center" vertical="center"/>
    </xf>
    <xf numFmtId="49" fontId="2" fillId="5" borderId="49" xfId="0" applyNumberFormat="1" applyFont="1" applyFill="1" applyBorder="1" applyAlignment="1">
      <alignment horizontal="center" vertical="center"/>
    </xf>
    <xf numFmtId="49" fontId="2" fillId="5" borderId="20" xfId="0" applyNumberFormat="1" applyFont="1" applyFill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5" borderId="50" xfId="0" applyNumberFormat="1" applyFont="1" applyFill="1" applyBorder="1" applyAlignment="1">
      <alignment horizontal="center" vertical="center"/>
    </xf>
    <xf numFmtId="49" fontId="2" fillId="9" borderId="15" xfId="0" applyNumberFormat="1" applyFont="1" applyFill="1" applyBorder="1" applyAlignment="1">
      <alignment horizontal="center" vertical="center"/>
    </xf>
    <xf numFmtId="49" fontId="2" fillId="9" borderId="16" xfId="0" applyNumberFormat="1" applyFont="1" applyFill="1" applyBorder="1" applyAlignment="1">
      <alignment horizontal="center" vertical="center"/>
    </xf>
    <xf numFmtId="49" fontId="2" fillId="9" borderId="17" xfId="0" applyNumberFormat="1" applyFont="1" applyFill="1" applyBorder="1" applyAlignment="1">
      <alignment horizontal="center" vertical="center"/>
    </xf>
    <xf numFmtId="49" fontId="2" fillId="0" borderId="49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0" fillId="0" borderId="10" xfId="0" applyBorder="1"/>
    <xf numFmtId="0" fontId="2" fillId="6" borderId="26" xfId="0" applyFont="1" applyFill="1" applyBorder="1"/>
    <xf numFmtId="0" fontId="2" fillId="9" borderId="13" xfId="0" applyFont="1" applyFill="1" applyBorder="1"/>
    <xf numFmtId="0" fontId="2" fillId="9" borderId="26" xfId="0" applyFont="1" applyFill="1" applyBorder="1"/>
    <xf numFmtId="0" fontId="0" fillId="0" borderId="8" xfId="0" applyBorder="1"/>
    <xf numFmtId="0" fontId="0" fillId="5" borderId="38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49" fontId="0" fillId="8" borderId="29" xfId="0" applyNumberFormat="1" applyFill="1" applyBorder="1" applyAlignment="1">
      <alignment horizontal="center" vertical="center" textRotation="90" wrapText="1"/>
    </xf>
    <xf numFmtId="49" fontId="0" fillId="8" borderId="30" xfId="0" applyNumberFormat="1" applyFill="1" applyBorder="1" applyAlignment="1">
      <alignment horizontal="center" vertical="center" textRotation="90" wrapText="1"/>
    </xf>
    <xf numFmtId="49" fontId="0" fillId="3" borderId="28" xfId="0" applyNumberFormat="1" applyFill="1" applyBorder="1" applyAlignment="1">
      <alignment horizontal="center" vertical="center" textRotation="90" wrapText="1"/>
    </xf>
    <xf numFmtId="49" fontId="0" fillId="3" borderId="29" xfId="0" applyNumberFormat="1" applyFill="1" applyBorder="1" applyAlignment="1">
      <alignment horizontal="center" vertical="center" textRotation="90" wrapText="1"/>
    </xf>
    <xf numFmtId="49" fontId="0" fillId="3" borderId="30" xfId="0" applyNumberFormat="1" applyFill="1" applyBorder="1" applyAlignment="1">
      <alignment horizontal="center" vertical="center" textRotation="90" wrapText="1"/>
    </xf>
    <xf numFmtId="49" fontId="0" fillId="2" borderId="28" xfId="0" applyNumberFormat="1" applyFill="1" applyBorder="1" applyAlignment="1">
      <alignment horizontal="center" vertical="center" textRotation="90" wrapText="1"/>
    </xf>
    <xf numFmtId="49" fontId="0" fillId="2" borderId="29" xfId="0" applyNumberFormat="1" applyFill="1" applyBorder="1" applyAlignment="1">
      <alignment horizontal="center" vertical="center" textRotation="90" wrapText="1"/>
    </xf>
    <xf numFmtId="49" fontId="0" fillId="2" borderId="30" xfId="0" applyNumberFormat="1" applyFill="1" applyBorder="1" applyAlignment="1">
      <alignment horizontal="center" vertical="center" textRotation="90" wrapText="1"/>
    </xf>
    <xf numFmtId="49" fontId="0" fillId="8" borderId="37" xfId="0" applyNumberFormat="1" applyFill="1" applyBorder="1" applyAlignment="1">
      <alignment horizontal="center" vertical="center" textRotation="90" wrapText="1"/>
    </xf>
    <xf numFmtId="0" fontId="0" fillId="5" borderId="45" xfId="0" applyFill="1" applyBorder="1" applyAlignment="1">
      <alignment horizontal="center" vertical="center"/>
    </xf>
    <xf numFmtId="49" fontId="2" fillId="5" borderId="44" xfId="0" applyNumberFormat="1" applyFont="1" applyFill="1" applyBorder="1" applyAlignment="1">
      <alignment horizontal="center" vertical="center"/>
    </xf>
    <xf numFmtId="49" fontId="2" fillId="5" borderId="43" xfId="0" applyNumberFormat="1" applyFont="1" applyFill="1" applyBorder="1" applyAlignment="1">
      <alignment horizontal="center" vertical="center"/>
    </xf>
    <xf numFmtId="49" fontId="2" fillId="9" borderId="4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48" xfId="0" applyFill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0" fontId="0" fillId="9" borderId="48" xfId="0" applyFill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Alignment="1">
      <alignment horizontal="center" vertical="center"/>
    </xf>
    <xf numFmtId="49" fontId="8" fillId="13" borderId="3" xfId="0" applyNumberFormat="1" applyFont="1" applyFill="1" applyBorder="1" applyAlignment="1">
      <alignment horizontal="center" vertical="center"/>
    </xf>
    <xf numFmtId="49" fontId="2" fillId="5" borderId="22" xfId="0" applyNumberFormat="1" applyFont="1" applyFill="1" applyBorder="1" applyAlignment="1">
      <alignment horizontal="center" vertical="center"/>
    </xf>
    <xf numFmtId="49" fontId="8" fillId="13" borderId="22" xfId="0" applyNumberFormat="1" applyFont="1" applyFill="1" applyBorder="1" applyAlignment="1">
      <alignment horizontal="center" vertical="center"/>
    </xf>
    <xf numFmtId="49" fontId="2" fillId="5" borderId="41" xfId="0" applyNumberFormat="1" applyFont="1" applyFill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5" borderId="21" xfId="0" applyNumberFormat="1" applyFont="1" applyFill="1" applyBorder="1" applyAlignment="1">
      <alignment horizontal="center" vertical="center"/>
    </xf>
    <xf numFmtId="49" fontId="2" fillId="5" borderId="23" xfId="0" applyNumberFormat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3" xfId="0" applyBorder="1" applyAlignment="1">
      <alignment horizontal="center"/>
    </xf>
    <xf numFmtId="0" fontId="0" fillId="0" borderId="34" xfId="0" applyBorder="1"/>
    <xf numFmtId="1" fontId="0" fillId="0" borderId="3" xfId="0" applyNumberFormat="1" applyBorder="1" applyAlignment="1">
      <alignment horizontal="center"/>
    </xf>
    <xf numFmtId="44" fontId="0" fillId="0" borderId="0" xfId="0" applyNumberFormat="1"/>
    <xf numFmtId="44" fontId="0" fillId="0" borderId="53" xfId="0" applyNumberFormat="1" applyBorder="1"/>
    <xf numFmtId="0" fontId="0" fillId="0" borderId="53" xfId="0" applyBorder="1"/>
    <xf numFmtId="0" fontId="0" fillId="0" borderId="22" xfId="0" applyBorder="1" applyAlignment="1">
      <alignment horizontal="center"/>
    </xf>
    <xf numFmtId="44" fontId="0" fillId="0" borderId="14" xfId="0" applyNumberFormat="1" applyBorder="1"/>
    <xf numFmtId="0" fontId="0" fillId="0" borderId="9" xfId="0" applyBorder="1"/>
    <xf numFmtId="0" fontId="2" fillId="0" borderId="1" xfId="0" applyFont="1" applyBorder="1" applyAlignment="1" applyProtection="1">
      <alignment horizontal="center" vertical="center"/>
      <protection locked="0"/>
    </xf>
    <xf numFmtId="0" fontId="0" fillId="5" borderId="0" xfId="0" applyFill="1"/>
    <xf numFmtId="164" fontId="0" fillId="5" borderId="0" xfId="3" applyFont="1" applyFill="1"/>
    <xf numFmtId="0" fontId="0" fillId="4" borderId="0" xfId="0" applyFill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4" fillId="0" borderId="0" xfId="0" applyFont="1"/>
    <xf numFmtId="49" fontId="9" fillId="0" borderId="0" xfId="625" applyNumberFormat="1" applyFont="1" applyAlignment="1">
      <alignment horizontal="left"/>
    </xf>
    <xf numFmtId="0" fontId="0" fillId="5" borderId="10" xfId="0" applyFill="1" applyBorder="1"/>
    <xf numFmtId="0" fontId="0" fillId="5" borderId="11" xfId="0" applyFill="1" applyBorder="1"/>
    <xf numFmtId="0" fontId="0" fillId="5" borderId="11" xfId="0" applyFill="1" applyBorder="1" applyAlignment="1">
      <alignment horizontal="center"/>
    </xf>
    <xf numFmtId="164" fontId="0" fillId="5" borderId="11" xfId="3" applyFont="1" applyFill="1" applyBorder="1"/>
    <xf numFmtId="44" fontId="0" fillId="5" borderId="11" xfId="0" applyNumberFormat="1" applyFill="1" applyBorder="1"/>
    <xf numFmtId="2" fontId="0" fillId="5" borderId="11" xfId="0" applyNumberFormat="1" applyFill="1" applyBorder="1" applyAlignment="1">
      <alignment horizontal="right"/>
    </xf>
    <xf numFmtId="0" fontId="0" fillId="5" borderId="12" xfId="0" applyFill="1" applyBorder="1"/>
    <xf numFmtId="0" fontId="0" fillId="5" borderId="13" xfId="0" applyFill="1" applyBorder="1"/>
    <xf numFmtId="0" fontId="0" fillId="5" borderId="0" xfId="0" applyFill="1" applyAlignment="1">
      <alignment horizontal="center"/>
    </xf>
    <xf numFmtId="2" fontId="0" fillId="5" borderId="0" xfId="0" applyNumberFormat="1" applyFill="1" applyAlignment="1">
      <alignment horizontal="right"/>
    </xf>
    <xf numFmtId="0" fontId="0" fillId="5" borderId="34" xfId="0" applyFill="1" applyBorder="1"/>
    <xf numFmtId="164" fontId="0" fillId="5" borderId="12" xfId="3" applyFont="1" applyFill="1" applyBorder="1"/>
    <xf numFmtId="164" fontId="0" fillId="5" borderId="8" xfId="3" applyFont="1" applyFill="1" applyBorder="1"/>
    <xf numFmtId="0" fontId="0" fillId="5" borderId="14" xfId="0" applyFill="1" applyBorder="1" applyAlignment="1">
      <alignment horizontal="center"/>
    </xf>
    <xf numFmtId="0" fontId="0" fillId="5" borderId="14" xfId="0" applyFill="1" applyBorder="1"/>
    <xf numFmtId="0" fontId="0" fillId="5" borderId="9" xfId="0" applyFill="1" applyBorder="1"/>
    <xf numFmtId="0" fontId="4" fillId="0" borderId="13" xfId="0" applyFont="1" applyBorder="1"/>
    <xf numFmtId="9" fontId="0" fillId="5" borderId="0" xfId="598" applyFont="1" applyFill="1" applyAlignment="1">
      <alignment horizontal="center"/>
    </xf>
    <xf numFmtId="0" fontId="0" fillId="5" borderId="0" xfId="0" applyFill="1" applyAlignment="1">
      <alignment horizontal="right"/>
    </xf>
    <xf numFmtId="9" fontId="0" fillId="5" borderId="0" xfId="598" applyFont="1" applyFill="1"/>
    <xf numFmtId="44" fontId="0" fillId="5" borderId="0" xfId="0" applyNumberFormat="1" applyFill="1"/>
    <xf numFmtId="9" fontId="0" fillId="5" borderId="0" xfId="0" applyNumberFormat="1" applyFill="1"/>
    <xf numFmtId="164" fontId="0" fillId="5" borderId="0" xfId="3" applyFont="1" applyFill="1" applyAlignment="1">
      <alignment horizontal="right"/>
    </xf>
    <xf numFmtId="0" fontId="0" fillId="5" borderId="52" xfId="0" applyFill="1" applyBorder="1"/>
    <xf numFmtId="0" fontId="0" fillId="5" borderId="8" xfId="0" applyFill="1" applyBorder="1"/>
    <xf numFmtId="0" fontId="9" fillId="0" borderId="0" xfId="0" applyFont="1"/>
    <xf numFmtId="49" fontId="11" fillId="0" borderId="0" xfId="0" applyNumberFormat="1" applyFont="1" applyAlignment="1" applyProtection="1">
      <alignment horizontal="center"/>
      <protection locked="0"/>
    </xf>
    <xf numFmtId="0" fontId="0" fillId="4" borderId="11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4" borderId="0" xfId="0" applyFill="1"/>
    <xf numFmtId="0" fontId="0" fillId="0" borderId="1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0" xfId="0" applyAlignment="1">
      <alignment vertical="center" textRotation="90" wrapText="1"/>
    </xf>
    <xf numFmtId="0" fontId="0" fillId="0" borderId="2" xfId="0" applyBorder="1" applyAlignment="1">
      <alignment horizontal="center" vertical="center"/>
    </xf>
    <xf numFmtId="0" fontId="0" fillId="4" borderId="35" xfId="0" applyFill="1" applyBorder="1" applyAlignment="1">
      <alignment horizont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/>
    </xf>
    <xf numFmtId="0" fontId="0" fillId="4" borderId="14" xfId="0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/>
    </xf>
    <xf numFmtId="0" fontId="0" fillId="8" borderId="46" xfId="0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8" borderId="38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49" fontId="9" fillId="0" borderId="0" xfId="0" applyNumberFormat="1" applyFont="1" applyAlignment="1" applyProtection="1">
      <alignment horizontal="left"/>
      <protection locked="0"/>
    </xf>
    <xf numFmtId="49" fontId="0" fillId="0" borderId="35" xfId="0" applyNumberForma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45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textRotation="90"/>
    </xf>
    <xf numFmtId="0" fontId="0" fillId="5" borderId="35" xfId="0" applyFill="1" applyBorder="1" applyAlignment="1">
      <alignment horizontal="center" vertical="center" textRotation="90"/>
    </xf>
    <xf numFmtId="0" fontId="0" fillId="5" borderId="36" xfId="0" applyFill="1" applyBorder="1" applyAlignment="1">
      <alignment horizontal="center" vertical="center" textRotation="90"/>
    </xf>
    <xf numFmtId="49" fontId="0" fillId="5" borderId="13" xfId="0" applyNumberFormat="1" applyFill="1" applyBorder="1" applyAlignment="1">
      <alignment horizontal="center" vertical="center"/>
    </xf>
    <xf numFmtId="49" fontId="0" fillId="5" borderId="0" xfId="0" applyNumberFormat="1" applyFill="1" applyAlignment="1">
      <alignment horizontal="center" vertical="center"/>
    </xf>
    <xf numFmtId="49" fontId="0" fillId="5" borderId="34" xfId="0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Protection="1">
      <protection locked="0"/>
    </xf>
    <xf numFmtId="0" fontId="14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9" fillId="3" borderId="0" xfId="0" applyNumberFormat="1" applyFont="1" applyFill="1" applyAlignment="1" applyProtection="1">
      <alignment horizontal="left"/>
      <protection locked="0"/>
    </xf>
    <xf numFmtId="0" fontId="0" fillId="3" borderId="0" xfId="0" applyFill="1"/>
  </cellXfs>
  <cellStyles count="626">
    <cellStyle name="Comma 2" xfId="597" xr:uid="{00000000-0005-0000-0000-000001000000}"/>
    <cellStyle name="Comma 3" xfId="596" xr:uid="{00000000-0005-0000-0000-000002000000}"/>
    <cellStyle name="Currency" xfId="3" builtinId="4"/>
    <cellStyle name="Currency 2" xfId="1" xr:uid="{00000000-0005-0000-0000-000004000000}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Normal" xfId="0" builtinId="0"/>
    <cellStyle name="Normal 2" xfId="625" xr:uid="{D6382DE7-777D-4B57-ABB6-67603C031A59}"/>
    <cellStyle name="Note 2" xfId="2" xr:uid="{00000000-0005-0000-0000-000071020000}"/>
    <cellStyle name="Percent" xfId="598" builtinId="5"/>
  </cellStyles>
  <dxfs count="15">
    <dxf>
      <font>
        <b/>
        <i val="0"/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colors>
    <mruColors>
      <color rgb="FFFFCCFF"/>
      <color rgb="FFFF99FF"/>
      <color rgb="FFFFFF99"/>
      <color rgb="FF0000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T37"/>
  <sheetViews>
    <sheetView topLeftCell="N1" zoomScale="80" zoomScaleNormal="80" zoomScalePageLayoutView="96" workbookViewId="0">
      <pane ySplit="4" topLeftCell="A5" activePane="bottomLeft" state="frozen"/>
      <selection activeCell="AE1" sqref="AE1"/>
      <selection pane="bottomLeft" activeCell="T6" sqref="T6"/>
    </sheetView>
  </sheetViews>
  <sheetFormatPr defaultColWidth="10.88671875" defaultRowHeight="15" customHeight="1" zeroHeight="1" x14ac:dyDescent="0.3"/>
  <cols>
    <col min="1" max="1" width="23.109375" style="20" customWidth="1"/>
    <col min="2" max="2" width="17" style="20" customWidth="1"/>
    <col min="3" max="3" width="17.88671875" style="20" customWidth="1"/>
    <col min="4" max="4" width="12" style="20" customWidth="1"/>
    <col min="5" max="5" width="15.88671875" style="20" customWidth="1"/>
    <col min="6" max="6" width="19.33203125" style="20" bestFit="1" customWidth="1"/>
    <col min="7" max="7" width="12.6640625" style="21" bestFit="1" customWidth="1"/>
    <col min="8" max="8" width="10.109375" style="20" customWidth="1"/>
    <col min="9" max="9" width="24.88671875" style="20" customWidth="1"/>
    <col min="10" max="10" width="18.109375" style="20" customWidth="1"/>
    <col min="11" max="11" width="26.109375" style="20" bestFit="1" customWidth="1"/>
    <col min="12" max="12" width="11.33203125" style="21" bestFit="1" customWidth="1"/>
    <col min="13" max="13" width="29" style="20" bestFit="1" customWidth="1"/>
    <col min="14" max="14" width="11.109375" style="21" customWidth="1"/>
    <col min="15" max="15" width="15.88671875" style="20" customWidth="1"/>
    <col min="16" max="16" width="22.88671875" style="20" customWidth="1"/>
    <col min="17" max="17" width="20.44140625" style="20" bestFit="1" customWidth="1"/>
    <col min="18" max="18" width="11.33203125" style="21" bestFit="1" customWidth="1"/>
    <col min="19" max="19" width="15.88671875" style="20" customWidth="1"/>
    <col min="20" max="27" width="10.88671875" style="22" customWidth="1"/>
    <col min="28" max="28" width="10.88671875" style="22"/>
    <col min="29" max="29" width="17" style="22" customWidth="1"/>
    <col min="30" max="30" width="17.88671875" style="22" customWidth="1"/>
    <col min="31" max="31" width="12" style="22" customWidth="1"/>
    <col min="32" max="32" width="15.88671875" style="22" customWidth="1"/>
    <col min="33" max="34" width="10.88671875" style="22"/>
    <col min="35" max="35" width="10.109375" style="22" customWidth="1"/>
    <col min="36" max="36" width="24.88671875" style="22" customWidth="1"/>
    <col min="37" max="16384" width="10.88671875" style="22"/>
  </cols>
  <sheetData>
    <row r="1" spans="1:20" s="8" customFormat="1" ht="32.1" customHeight="1" x14ac:dyDescent="0.3">
      <c r="A1" s="7"/>
      <c r="B1" s="7"/>
      <c r="C1" s="177" t="s">
        <v>118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9"/>
    </row>
    <row r="2" spans="1:20" s="13" customFormat="1" ht="45" customHeight="1" x14ac:dyDescent="0.3">
      <c r="A2" s="9" t="s">
        <v>119</v>
      </c>
      <c r="B2" s="10" t="s">
        <v>31</v>
      </c>
      <c r="C2" s="10" t="s">
        <v>32</v>
      </c>
      <c r="D2" s="10" t="s">
        <v>33</v>
      </c>
      <c r="E2" s="10" t="s">
        <v>35</v>
      </c>
      <c r="F2" s="180" t="s">
        <v>120</v>
      </c>
      <c r="G2" s="181"/>
      <c r="H2" s="10" t="s">
        <v>40</v>
      </c>
      <c r="I2" s="10" t="s">
        <v>41</v>
      </c>
      <c r="J2" s="11" t="s">
        <v>42</v>
      </c>
      <c r="K2" s="182" t="s">
        <v>44</v>
      </c>
      <c r="L2" s="183"/>
      <c r="M2" s="180" t="s">
        <v>37</v>
      </c>
      <c r="N2" s="181"/>
      <c r="O2" s="11" t="s">
        <v>46</v>
      </c>
      <c r="P2" s="12" t="s">
        <v>121</v>
      </c>
      <c r="Q2" s="182" t="s">
        <v>0</v>
      </c>
      <c r="R2" s="183"/>
      <c r="S2" s="10" t="s">
        <v>48</v>
      </c>
      <c r="T2" s="13" t="s">
        <v>224</v>
      </c>
    </row>
    <row r="3" spans="1:20" s="17" customFormat="1" ht="14.4" x14ac:dyDescent="0.3">
      <c r="A3" s="14"/>
      <c r="B3" s="14"/>
      <c r="C3" s="14"/>
      <c r="D3" s="14"/>
      <c r="E3" s="14"/>
      <c r="F3" s="14"/>
      <c r="G3" s="15"/>
      <c r="H3" s="14"/>
      <c r="I3" s="14"/>
      <c r="J3" s="16"/>
      <c r="K3" s="14"/>
      <c r="L3" s="15"/>
      <c r="M3" s="14"/>
      <c r="N3" s="15"/>
      <c r="O3" s="14"/>
      <c r="P3" s="14"/>
      <c r="Q3" s="14"/>
      <c r="R3" s="15"/>
      <c r="S3" s="14"/>
    </row>
    <row r="4" spans="1:20" s="19" customFormat="1" ht="14.4" x14ac:dyDescent="0.3">
      <c r="A4" s="10">
        <f>COUNTA(A5:A35)</f>
        <v>1</v>
      </c>
      <c r="B4" s="10">
        <f>COUNTA(B5:B37)</f>
        <v>1</v>
      </c>
      <c r="C4" s="10">
        <f>COUNTA(C5:C37)</f>
        <v>1</v>
      </c>
      <c r="D4" s="10">
        <f>COUNTA(D5:D37)</f>
        <v>1</v>
      </c>
      <c r="E4" s="10">
        <f>COUNTA(E5:E37)</f>
        <v>1</v>
      </c>
      <c r="F4" s="10">
        <f>COUNTA(F5:F38)</f>
        <v>3</v>
      </c>
      <c r="G4" s="18" t="e">
        <f>SUM(G5:G24)</f>
        <v>#REF!</v>
      </c>
      <c r="H4" s="10">
        <f>COUNTA(H5:H37)</f>
        <v>1</v>
      </c>
      <c r="I4" s="10">
        <f>COUNTA(I5:I37)</f>
        <v>1</v>
      </c>
      <c r="J4" s="10">
        <f>COUNTA(J5:J37)</f>
        <v>0</v>
      </c>
      <c r="K4" s="10">
        <f>COUNTA(K5:K27)</f>
        <v>23</v>
      </c>
      <c r="L4" s="18" t="e">
        <f>SUM(L5:L30)</f>
        <v>#REF!</v>
      </c>
      <c r="M4" s="10">
        <f>COUNTA(M5:M37)</f>
        <v>4</v>
      </c>
      <c r="N4" s="18" t="e">
        <f>SUM(N5:N34)</f>
        <v>#REF!</v>
      </c>
      <c r="O4" s="10">
        <f>COUNTA(O5:O37)</f>
        <v>1</v>
      </c>
      <c r="P4" s="10">
        <f t="shared" ref="P4" si="0">COUNTA(P5:P37)</f>
        <v>1</v>
      </c>
      <c r="Q4" s="10">
        <f>COUNTA(Q7:Q30)</f>
        <v>7</v>
      </c>
      <c r="R4" s="18" t="e">
        <f>SUM(R5:R34)</f>
        <v>#REF!</v>
      </c>
      <c r="S4" s="10">
        <f>COUNTA(S5:S37)</f>
        <v>1</v>
      </c>
      <c r="T4" s="19">
        <v>1</v>
      </c>
    </row>
    <row r="5" spans="1:20" ht="14.4" x14ac:dyDescent="0.3">
      <c r="A5" s="20" t="s">
        <v>91</v>
      </c>
      <c r="B5" s="20" t="s">
        <v>93</v>
      </c>
      <c r="C5" s="20" t="s">
        <v>92</v>
      </c>
      <c r="D5" s="20" t="s">
        <v>89</v>
      </c>
      <c r="E5" s="20" t="s">
        <v>88</v>
      </c>
      <c r="F5" s="20" t="s">
        <v>84</v>
      </c>
      <c r="G5" s="21" t="e">
        <f>#REF!</f>
        <v>#REF!</v>
      </c>
      <c r="H5" s="20" t="s">
        <v>85</v>
      </c>
      <c r="I5" s="20" t="s">
        <v>86</v>
      </c>
      <c r="K5" s="20" t="s">
        <v>49</v>
      </c>
      <c r="L5" s="21" t="e">
        <f>Exp_President</f>
        <v>#REF!</v>
      </c>
      <c r="M5" s="20" t="s">
        <v>68</v>
      </c>
      <c r="N5" s="21" t="e">
        <f>#REF!</f>
        <v>#REF!</v>
      </c>
      <c r="O5" s="20" t="s">
        <v>81</v>
      </c>
      <c r="P5" s="20" t="s">
        <v>82</v>
      </c>
      <c r="Q5" s="20" t="s">
        <v>122</v>
      </c>
      <c r="R5" s="21" t="e">
        <f>#REF!</f>
        <v>#REF!</v>
      </c>
      <c r="S5" s="20" t="s">
        <v>74</v>
      </c>
      <c r="T5" s="22" t="s">
        <v>223</v>
      </c>
    </row>
    <row r="6" spans="1:20" ht="14.4" x14ac:dyDescent="0.3">
      <c r="F6" s="20" t="s">
        <v>3</v>
      </c>
      <c r="G6" s="21" t="e">
        <f>#REF!</f>
        <v>#REF!</v>
      </c>
      <c r="K6" s="20" t="s">
        <v>96</v>
      </c>
      <c r="L6" s="21" t="e">
        <f>Exp_Taxes</f>
        <v>#REF!</v>
      </c>
      <c r="M6" s="20" t="s">
        <v>69</v>
      </c>
      <c r="N6" s="21" t="e">
        <f>#REF!</f>
        <v>#REF!</v>
      </c>
      <c r="Q6" s="20" t="s">
        <v>52</v>
      </c>
      <c r="R6" s="21" t="e">
        <f>#REF!</f>
        <v>#REF!</v>
      </c>
    </row>
    <row r="7" spans="1:20" ht="14.4" x14ac:dyDescent="0.3">
      <c r="F7" s="20" t="s">
        <v>87</v>
      </c>
      <c r="G7" s="21" t="e">
        <f>#REF!</f>
        <v>#REF!</v>
      </c>
      <c r="K7" s="20" t="s">
        <v>72</v>
      </c>
      <c r="L7" s="21" t="e">
        <f>#REF!</f>
        <v>#REF!</v>
      </c>
      <c r="M7" s="20" t="s">
        <v>70</v>
      </c>
      <c r="N7" s="21" t="e">
        <f>#REF!</f>
        <v>#REF!</v>
      </c>
      <c r="Q7" s="20" t="s">
        <v>83</v>
      </c>
      <c r="R7" s="21" t="e">
        <f>#REF!</f>
        <v>#REF!</v>
      </c>
    </row>
    <row r="8" spans="1:20" ht="14.4" x14ac:dyDescent="0.3">
      <c r="K8" s="20" t="s">
        <v>73</v>
      </c>
      <c r="L8" s="21" t="e">
        <f>#REF!</f>
        <v>#REF!</v>
      </c>
      <c r="M8" s="20" t="s">
        <v>71</v>
      </c>
      <c r="N8" s="21" t="e">
        <f>#REF!</f>
        <v>#REF!</v>
      </c>
      <c r="Q8" s="20" t="s">
        <v>53</v>
      </c>
      <c r="R8" s="21" t="e">
        <f>#REF!</f>
        <v>#REF!</v>
      </c>
    </row>
    <row r="9" spans="1:20" ht="14.4" x14ac:dyDescent="0.3">
      <c r="K9" s="20" t="s">
        <v>75</v>
      </c>
      <c r="L9" s="21" t="e">
        <f>#REF!</f>
        <v>#REF!</v>
      </c>
      <c r="Q9" s="20" t="s">
        <v>54</v>
      </c>
      <c r="R9" s="21" t="e">
        <f>#REF!</f>
        <v>#REF!</v>
      </c>
    </row>
    <row r="10" spans="1:20" ht="14.4" x14ac:dyDescent="0.3">
      <c r="K10" s="20" t="s">
        <v>76</v>
      </c>
      <c r="L10" s="21" t="e">
        <f>#REF!</f>
        <v>#REF!</v>
      </c>
      <c r="Q10" s="20" t="s">
        <v>55</v>
      </c>
      <c r="R10" s="21" t="e">
        <f>#REF!</f>
        <v>#REF!</v>
      </c>
    </row>
    <row r="11" spans="1:20" ht="14.4" x14ac:dyDescent="0.3">
      <c r="K11" s="20" t="s">
        <v>77</v>
      </c>
      <c r="L11" s="21" t="e">
        <f>#REF!</f>
        <v>#REF!</v>
      </c>
      <c r="Q11" s="20" t="s">
        <v>56</v>
      </c>
      <c r="R11" s="21" t="e">
        <f>#REF!</f>
        <v>#REF!</v>
      </c>
    </row>
    <row r="12" spans="1:20" ht="14.4" x14ac:dyDescent="0.3">
      <c r="K12" s="20" t="s">
        <v>78</v>
      </c>
      <c r="L12" s="21" t="e">
        <f>#REF!</f>
        <v>#REF!</v>
      </c>
      <c r="Q12" s="20" t="s">
        <v>57</v>
      </c>
      <c r="R12" s="21" t="e">
        <f>#REF!</f>
        <v>#REF!</v>
      </c>
    </row>
    <row r="13" spans="1:20" ht="14.4" x14ac:dyDescent="0.3">
      <c r="K13" s="20" t="s">
        <v>63</v>
      </c>
      <c r="L13" s="21" t="e">
        <f>Exp_Membership</f>
        <v>#REF!</v>
      </c>
      <c r="Q13" s="20" t="s">
        <v>58</v>
      </c>
      <c r="R13" s="21" t="e">
        <f>#REF!</f>
        <v>#REF!</v>
      </c>
    </row>
    <row r="14" spans="1:20" ht="14.4" x14ac:dyDescent="0.3">
      <c r="K14" s="20" t="s">
        <v>59</v>
      </c>
      <c r="L14" s="21" t="e">
        <f>#REF!</f>
        <v>#REF!</v>
      </c>
    </row>
    <row r="15" spans="1:20" ht="14.4" x14ac:dyDescent="0.3">
      <c r="K15" s="20" t="s">
        <v>60</v>
      </c>
      <c r="L15" s="21" t="e">
        <f>#REF!</f>
        <v>#REF!</v>
      </c>
    </row>
    <row r="16" spans="1:20" ht="14.4" x14ac:dyDescent="0.3">
      <c r="K16" s="20" t="s">
        <v>61</v>
      </c>
      <c r="L16" s="21" t="e">
        <f>#REF!</f>
        <v>#REF!</v>
      </c>
    </row>
    <row r="17" spans="11:12" ht="14.4" x14ac:dyDescent="0.3">
      <c r="K17" s="20" t="s">
        <v>50</v>
      </c>
      <c r="L17" s="21" t="e">
        <f>#REF!</f>
        <v>#REF!</v>
      </c>
    </row>
    <row r="18" spans="11:12" ht="14.4" x14ac:dyDescent="0.3">
      <c r="K18" s="20" t="s">
        <v>64</v>
      </c>
      <c r="L18" s="21" t="e">
        <f>#REF!</f>
        <v>#REF!</v>
      </c>
    </row>
    <row r="19" spans="11:12" ht="14.4" x14ac:dyDescent="0.3">
      <c r="K19" s="20" t="s">
        <v>65</v>
      </c>
      <c r="L19" s="21" t="e">
        <f>#REF!</f>
        <v>#REF!</v>
      </c>
    </row>
    <row r="20" spans="11:12" ht="14.4" x14ac:dyDescent="0.3">
      <c r="K20" s="20" t="s">
        <v>66</v>
      </c>
      <c r="L20" s="21" t="e">
        <f>#REF!</f>
        <v>#REF!</v>
      </c>
    </row>
    <row r="21" spans="11:12" ht="14.4" x14ac:dyDescent="0.3">
      <c r="K21" s="20" t="s">
        <v>62</v>
      </c>
      <c r="L21" s="21" t="e">
        <f>#REF!</f>
        <v>#REF!</v>
      </c>
    </row>
    <row r="22" spans="11:12" ht="14.4" x14ac:dyDescent="0.3">
      <c r="K22" s="20" t="s">
        <v>123</v>
      </c>
      <c r="L22" s="21" t="e">
        <f>#REF!</f>
        <v>#REF!</v>
      </c>
    </row>
    <row r="23" spans="11:12" ht="14.4" x14ac:dyDescent="0.3">
      <c r="K23" s="20" t="s">
        <v>79</v>
      </c>
      <c r="L23" s="21" t="e">
        <f>#REF!</f>
        <v>#REF!</v>
      </c>
    </row>
    <row r="24" spans="11:12" ht="14.4" x14ac:dyDescent="0.3">
      <c r="K24" s="20" t="s">
        <v>67</v>
      </c>
      <c r="L24" s="21" t="e">
        <f>#REF!</f>
        <v>#REF!</v>
      </c>
    </row>
    <row r="25" spans="11:12" ht="14.4" x14ac:dyDescent="0.3">
      <c r="K25" s="20" t="s">
        <v>80</v>
      </c>
      <c r="L25" s="21" t="e">
        <f>#REF!</f>
        <v>#REF!</v>
      </c>
    </row>
    <row r="26" spans="11:12" ht="14.4" x14ac:dyDescent="0.3">
      <c r="K26" s="20" t="s">
        <v>94</v>
      </c>
      <c r="L26" s="21" t="e">
        <f>#REF!</f>
        <v>#REF!</v>
      </c>
    </row>
    <row r="27" spans="11:12" ht="14.4" x14ac:dyDescent="0.3">
      <c r="K27" s="20" t="s">
        <v>51</v>
      </c>
      <c r="L27" s="21" t="e">
        <f>#REF!</f>
        <v>#REF!</v>
      </c>
    </row>
    <row r="28" spans="11:12" ht="14.4" x14ac:dyDescent="0.3">
      <c r="K28" s="20" t="s">
        <v>95</v>
      </c>
      <c r="L28" s="21" t="e">
        <f>#REF!</f>
        <v>#REF!</v>
      </c>
    </row>
    <row r="29" spans="11:12" ht="14.4" x14ac:dyDescent="0.3">
      <c r="K29" s="20" t="s">
        <v>90</v>
      </c>
      <c r="L29" s="21" t="e">
        <f>#REF!</f>
        <v>#REF!</v>
      </c>
    </row>
    <row r="30" spans="11:12" ht="14.4" x14ac:dyDescent="0.3">
      <c r="K30" s="20" t="s">
        <v>201</v>
      </c>
      <c r="L30" s="21" t="e">
        <f>#REF!</f>
        <v>#REF!</v>
      </c>
    </row>
    <row r="31" spans="11:12" ht="14.4" x14ac:dyDescent="0.3"/>
    <row r="32" spans="11:12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</sheetData>
  <sheetProtection algorithmName="SHA-512" hashValue="9Q/oQSwQTKdAdtBIQmUWkcS4teULW0L1KcXKp1H+HeevaclGJgU6K3HeNSJkoV+7it4X7uEdKMuUyaHf48bmpQ==" saltValue="ss+mBem1e7+fxzqF2asZWA==" spinCount="100000" sheet="1" objects="1" scenarios="1"/>
  <mergeCells count="5">
    <mergeCell ref="C1:S1"/>
    <mergeCell ref="F2:G2"/>
    <mergeCell ref="K2:L2"/>
    <mergeCell ref="M2:N2"/>
    <mergeCell ref="Q2:R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26"/>
  <sheetViews>
    <sheetView topLeftCell="A8" zoomScale="142" zoomScaleNormal="142" workbookViewId="0">
      <selection activeCell="A22" sqref="A22"/>
    </sheetView>
  </sheetViews>
  <sheetFormatPr defaultColWidth="11.44140625" defaultRowHeight="14.4" x14ac:dyDescent="0.3"/>
  <cols>
    <col min="1" max="1" width="15.44140625" bestFit="1" customWidth="1"/>
    <col min="2" max="2" width="11.109375" style="4" bestFit="1" customWidth="1"/>
    <col min="4" max="5" width="12.109375" bestFit="1" customWidth="1"/>
    <col min="6" max="6" width="12.44140625" bestFit="1" customWidth="1"/>
    <col min="9" max="9" width="14.6640625" bestFit="1" customWidth="1"/>
    <col min="10" max="10" width="17.33203125" bestFit="1" customWidth="1"/>
    <col min="11" max="11" width="22.44140625" bestFit="1" customWidth="1"/>
  </cols>
  <sheetData>
    <row r="1" spans="1:13" x14ac:dyDescent="0.3">
      <c r="A1" t="s">
        <v>113</v>
      </c>
      <c r="B1" s="4" t="s">
        <v>115</v>
      </c>
      <c r="D1" s="184" t="s">
        <v>188</v>
      </c>
      <c r="E1" s="115"/>
      <c r="F1" s="116"/>
      <c r="G1" s="117"/>
      <c r="H1" s="118"/>
      <c r="I1" s="118"/>
      <c r="J1" s="119"/>
      <c r="K1" s="119"/>
      <c r="L1" s="120"/>
      <c r="M1" s="121"/>
    </row>
    <row r="2" spans="1:13" ht="15" thickBot="1" x14ac:dyDescent="0.35">
      <c r="A2" s="5" t="s">
        <v>9</v>
      </c>
      <c r="B2" s="4" t="e">
        <f>Exp_Communications</f>
        <v>#REF!</v>
      </c>
      <c r="D2" s="185"/>
      <c r="E2" s="122"/>
      <c r="F2" s="108"/>
      <c r="G2" s="123"/>
      <c r="H2" s="123"/>
      <c r="I2" s="123"/>
      <c r="J2" s="108"/>
      <c r="K2" s="123"/>
      <c r="L2" s="124"/>
      <c r="M2" s="125"/>
    </row>
    <row r="3" spans="1:13" x14ac:dyDescent="0.3">
      <c r="A3" s="5" t="s">
        <v>116</v>
      </c>
      <c r="B3" s="4" t="e">
        <f>Exp_EO</f>
        <v>#REF!</v>
      </c>
      <c r="D3" s="185"/>
      <c r="E3" s="122"/>
      <c r="F3" s="115" t="s">
        <v>189</v>
      </c>
      <c r="G3" s="117"/>
      <c r="H3" s="118" t="s">
        <v>190</v>
      </c>
      <c r="I3" s="126" t="s">
        <v>191</v>
      </c>
      <c r="J3" s="109"/>
      <c r="K3" s="109"/>
      <c r="L3" s="124"/>
      <c r="M3" s="125"/>
    </row>
    <row r="4" spans="1:13" ht="15" thickBot="1" x14ac:dyDescent="0.35">
      <c r="A4" s="6" t="s">
        <v>2</v>
      </c>
      <c r="B4" s="4" t="e">
        <f>Exp_Finance</f>
        <v>#REF!</v>
      </c>
      <c r="D4" s="185"/>
      <c r="E4" s="122"/>
      <c r="F4" s="127" t="e">
        <f>ROUNDUP(Meal_plan_exp*1.05,0)</f>
        <v>#REF!</v>
      </c>
      <c r="G4" s="128">
        <v>3</v>
      </c>
      <c r="H4" s="129" t="e">
        <f>live_in_meals</f>
        <v>#REF!</v>
      </c>
      <c r="I4" s="130" t="e">
        <f>live_out_meals</f>
        <v>#REF!</v>
      </c>
      <c r="J4" s="108"/>
      <c r="K4" s="123"/>
      <c r="L4" s="124"/>
      <c r="M4" s="125"/>
    </row>
    <row r="5" spans="1:13" x14ac:dyDescent="0.3">
      <c r="A5" s="6" t="s">
        <v>5</v>
      </c>
      <c r="B5" s="4" t="e">
        <f>Exp_Foundation</f>
        <v>#REF!</v>
      </c>
      <c r="D5" s="185"/>
      <c r="E5" s="131"/>
      <c r="F5" s="113"/>
      <c r="G5" s="132"/>
      <c r="H5" s="123"/>
      <c r="I5" s="123"/>
      <c r="J5" s="108"/>
      <c r="K5" s="123"/>
      <c r="L5" s="124"/>
      <c r="M5" s="125"/>
    </row>
    <row r="6" spans="1:13" x14ac:dyDescent="0.3">
      <c r="A6" s="6" t="s">
        <v>117</v>
      </c>
      <c r="B6" s="4" t="e">
        <f>Exp_House_Corp</f>
        <v>#REF!</v>
      </c>
      <c r="D6" s="185"/>
      <c r="E6" s="131"/>
      <c r="F6" s="113" t="s">
        <v>192</v>
      </c>
      <c r="G6" s="132" t="s">
        <v>193</v>
      </c>
      <c r="H6" s="123" t="s">
        <v>126</v>
      </c>
      <c r="I6" s="123"/>
      <c r="J6" s="133" t="s">
        <v>127</v>
      </c>
      <c r="K6" s="109" t="e">
        <f>adj_MP_Cost/Total_Meals</f>
        <v>#REF!</v>
      </c>
      <c r="L6" s="109"/>
      <c r="M6" s="125"/>
    </row>
    <row r="7" spans="1:13" x14ac:dyDescent="0.3">
      <c r="A7" s="5" t="s">
        <v>12</v>
      </c>
      <c r="B7" s="4" t="e">
        <f>Exp_Housing</f>
        <v>#REF!</v>
      </c>
      <c r="D7" s="185"/>
      <c r="E7" s="133" t="s">
        <v>124</v>
      </c>
      <c r="F7" s="23" t="e">
        <f>J16</f>
        <v>#REF!</v>
      </c>
      <c r="G7" s="108" t="e">
        <f>F7*months*H4</f>
        <v>#REF!</v>
      </c>
      <c r="H7" s="134" t="e">
        <f>ROUNDUP(G7/G10,2)</f>
        <v>#REF!</v>
      </c>
      <c r="J7" s="109" t="s">
        <v>199</v>
      </c>
      <c r="K7" s="135" t="e">
        <f>IF(G16=0,0,  ROUNDUP(Meal_cost*H4*months,0))</f>
        <v>#REF!</v>
      </c>
      <c r="L7" s="135"/>
      <c r="M7" s="125"/>
    </row>
    <row r="8" spans="1:13" x14ac:dyDescent="0.3">
      <c r="A8" s="5" t="s">
        <v>8</v>
      </c>
      <c r="B8" s="4" t="e">
        <f>Exp_Member_Ed</f>
        <v>#REF!</v>
      </c>
      <c r="D8" s="185"/>
      <c r="E8" s="133" t="s">
        <v>125</v>
      </c>
      <c r="F8" s="23" t="e">
        <f>J17</f>
        <v>#REF!</v>
      </c>
      <c r="G8" s="108" t="e">
        <f>F8*months*I4</f>
        <v>#REF!</v>
      </c>
      <c r="H8" s="136" t="e">
        <f>1-H7</f>
        <v>#REF!</v>
      </c>
      <c r="J8" s="108" t="s">
        <v>200</v>
      </c>
      <c r="K8" s="135" t="e">
        <f>IF(G16=0,0,ROUNDUP(I4*months*Meal_cost,0))</f>
        <v>#REF!</v>
      </c>
      <c r="L8" s="108"/>
      <c r="M8" s="125"/>
    </row>
    <row r="9" spans="1:13" x14ac:dyDescent="0.3">
      <c r="A9" s="5" t="s">
        <v>10</v>
      </c>
      <c r="B9" s="4" t="e">
        <f>Exp_Membership</f>
        <v>#REF!</v>
      </c>
      <c r="D9" s="185"/>
      <c r="E9" s="133" t="s">
        <v>128</v>
      </c>
      <c r="F9" s="23" t="e">
        <f>J18</f>
        <v>#REF!</v>
      </c>
      <c r="G9" s="108" t="e">
        <f>F9*months*I4</f>
        <v>#REF!</v>
      </c>
      <c r="H9" s="108"/>
      <c r="I9" s="108"/>
      <c r="J9" s="137" t="s">
        <v>194</v>
      </c>
      <c r="K9" s="109" t="e">
        <f>K7*F7</f>
        <v>#REF!</v>
      </c>
      <c r="L9" s="109"/>
      <c r="M9" s="125"/>
    </row>
    <row r="10" spans="1:13" x14ac:dyDescent="0.3">
      <c r="A10" s="6" t="s">
        <v>219</v>
      </c>
      <c r="B10" s="4" t="e">
        <f>NPC_EXP</f>
        <v>#REF!</v>
      </c>
      <c r="D10" s="185"/>
      <c r="E10" s="133" t="s">
        <v>187</v>
      </c>
      <c r="F10" s="23" t="e">
        <f>SUM(F7:F9)</f>
        <v>#REF!</v>
      </c>
      <c r="G10" s="138" t="e">
        <f>SUM(G7:G9)</f>
        <v>#REF!</v>
      </c>
      <c r="H10" s="108"/>
      <c r="I10" s="108"/>
      <c r="J10" s="137" t="s">
        <v>195</v>
      </c>
      <c r="K10" s="109" t="e">
        <f>K8*(J17+J18)</f>
        <v>#REF!</v>
      </c>
      <c r="L10" s="109"/>
      <c r="M10" s="125"/>
    </row>
    <row r="11" spans="1:13" x14ac:dyDescent="0.3">
      <c r="A11" s="6" t="s">
        <v>13</v>
      </c>
      <c r="B11" s="4" t="e">
        <f>Exp_GreekBill</f>
        <v>#REF!</v>
      </c>
      <c r="D11" s="185"/>
      <c r="E11" s="122"/>
      <c r="F11" s="108"/>
      <c r="G11" s="108"/>
      <c r="H11" s="108"/>
      <c r="I11" s="108"/>
      <c r="J11" s="133" t="s">
        <v>114</v>
      </c>
      <c r="K11" s="109" t="e">
        <f>SUM(K9:K10)</f>
        <v>#REF!</v>
      </c>
      <c r="L11" s="109"/>
      <c r="M11" s="125"/>
    </row>
    <row r="12" spans="1:13" x14ac:dyDescent="0.3">
      <c r="A12" s="6" t="s">
        <v>7</v>
      </c>
      <c r="B12" s="4" t="e">
        <f>Exp_Panhellenic</f>
        <v>#REF!</v>
      </c>
      <c r="D12" s="185"/>
      <c r="E12" s="122"/>
      <c r="F12" s="108"/>
      <c r="G12" s="108"/>
      <c r="H12" s="108"/>
      <c r="I12" s="108"/>
      <c r="J12" s="108"/>
      <c r="K12" s="108"/>
      <c r="L12" s="108"/>
      <c r="M12" s="125"/>
    </row>
    <row r="13" spans="1:13" ht="15" thickBot="1" x14ac:dyDescent="0.35">
      <c r="A13" s="5" t="s">
        <v>1</v>
      </c>
      <c r="B13" s="4" t="e">
        <f>Exp_President</f>
        <v>#REF!</v>
      </c>
      <c r="D13" s="186"/>
      <c r="E13" s="139"/>
      <c r="F13" s="129"/>
      <c r="G13" s="129"/>
      <c r="H13" s="129"/>
      <c r="I13" s="129"/>
      <c r="J13" s="129"/>
      <c r="K13" s="129"/>
      <c r="L13" s="129"/>
      <c r="M13" s="130"/>
    </row>
    <row r="14" spans="1:13" x14ac:dyDescent="0.3">
      <c r="A14" s="5" t="s">
        <v>4</v>
      </c>
      <c r="B14" s="4" t="e">
        <f>Exp_Programming</f>
        <v>#REF!</v>
      </c>
      <c r="E14" s="60"/>
      <c r="F14" s="96"/>
      <c r="G14" s="96"/>
      <c r="H14" s="96"/>
      <c r="I14" s="96"/>
      <c r="J14" s="96"/>
      <c r="K14" s="97"/>
    </row>
    <row r="15" spans="1:13" x14ac:dyDescent="0.3">
      <c r="A15" s="5" t="s">
        <v>6</v>
      </c>
      <c r="B15" s="4" t="e">
        <f>Exp_Social_Standards</f>
        <v>#REF!</v>
      </c>
      <c r="E15" s="40"/>
      <c r="F15" s="98"/>
      <c r="G15" s="98" t="s">
        <v>15</v>
      </c>
      <c r="H15" s="98" t="s">
        <v>17</v>
      </c>
      <c r="I15" s="98" t="s">
        <v>16</v>
      </c>
      <c r="J15" s="98" t="s">
        <v>196</v>
      </c>
      <c r="K15" t="s">
        <v>197</v>
      </c>
      <c r="L15" s="99"/>
    </row>
    <row r="16" spans="1:13" x14ac:dyDescent="0.3">
      <c r="A16" s="1" t="s">
        <v>11</v>
      </c>
      <c r="B16" s="4" t="e">
        <f>#REF!</f>
        <v>#REF!</v>
      </c>
      <c r="E16" s="40"/>
      <c r="F16" s="98" t="s">
        <v>124</v>
      </c>
      <c r="G16" s="100" t="e">
        <f>Fall_Total_LI+Fall_Li_Res</f>
        <v>#REF!</v>
      </c>
      <c r="H16" s="100" t="e">
        <f>winter_total_LI+Fall_Li_Res+winter_LI_Res</f>
        <v>#REF!</v>
      </c>
      <c r="I16" s="100" t="e">
        <f>Spring_Total_LI+Fall_Li_Res+winter_LI_Res+Spring_Li_Res</f>
        <v>#REF!</v>
      </c>
      <c r="J16" s="100" t="e">
        <f>SUM(G16:I16)</f>
        <v>#REF!</v>
      </c>
      <c r="K16" s="101" t="e">
        <f>K7*F7</f>
        <v>#REF!</v>
      </c>
      <c r="L16" s="99"/>
    </row>
    <row r="17" spans="1:12" x14ac:dyDescent="0.3">
      <c r="B17" s="4" t="e">
        <f>SUM(B2:B16)</f>
        <v>#REF!</v>
      </c>
      <c r="E17" s="40"/>
      <c r="F17" s="98" t="s">
        <v>125</v>
      </c>
      <c r="G17" s="98" t="e">
        <f>Fall_Live_Out</f>
        <v>#REF!</v>
      </c>
      <c r="H17" s="98" t="e">
        <f>winter_LIve_Out-G18</f>
        <v>#REF!</v>
      </c>
      <c r="I17" s="98" t="e">
        <f>Spring_Live_Out-H18</f>
        <v>#REF!</v>
      </c>
      <c r="J17" s="100" t="e">
        <f t="shared" ref="J17:J18" si="0">SUM(G17:I17)</f>
        <v>#REF!</v>
      </c>
      <c r="K17" s="101" t="e">
        <f>J17*K8</f>
        <v>#REF!</v>
      </c>
      <c r="L17" s="102" t="e">
        <f>SUM(K17:K18)</f>
        <v>#REF!</v>
      </c>
    </row>
    <row r="18" spans="1:12" x14ac:dyDescent="0.3">
      <c r="E18" s="40"/>
      <c r="F18" s="98" t="s">
        <v>198</v>
      </c>
      <c r="G18" s="98" t="e">
        <f>Fall_NM_LO</f>
        <v>#REF!</v>
      </c>
      <c r="H18" s="98" t="e">
        <f>winter_nm_LO+G18</f>
        <v>#REF!</v>
      </c>
      <c r="I18" s="98" t="e">
        <f>Spring_NM_LO+H18</f>
        <v>#REF!</v>
      </c>
      <c r="J18" s="100" t="e">
        <f t="shared" si="0"/>
        <v>#REF!</v>
      </c>
      <c r="K18" s="101" t="e">
        <f>K8*J18</f>
        <v>#REF!</v>
      </c>
      <c r="L18" s="103"/>
    </row>
    <row r="19" spans="1:12" ht="15" thickBot="1" x14ac:dyDescent="0.35">
      <c r="E19" s="64"/>
      <c r="F19" s="104"/>
      <c r="G19" s="104"/>
      <c r="H19" s="104"/>
      <c r="I19" s="104"/>
      <c r="J19" s="104" t="e">
        <f>SUM(J16:J18)</f>
        <v>#REF!</v>
      </c>
      <c r="K19" s="105" t="e">
        <f>SUM(K16:K18)</f>
        <v>#REF!</v>
      </c>
      <c r="L19" s="106"/>
    </row>
    <row r="22" spans="1:12" x14ac:dyDescent="0.3">
      <c r="A22" s="114" t="s">
        <v>225</v>
      </c>
    </row>
    <row r="23" spans="1:12" x14ac:dyDescent="0.3">
      <c r="A23" s="140" t="s">
        <v>202</v>
      </c>
    </row>
    <row r="24" spans="1:12" x14ac:dyDescent="0.3">
      <c r="A24" s="140" t="s">
        <v>203</v>
      </c>
    </row>
    <row r="25" spans="1:12" x14ac:dyDescent="0.3">
      <c r="A25" s="140" t="s">
        <v>204</v>
      </c>
    </row>
    <row r="26" spans="1:12" x14ac:dyDescent="0.3">
      <c r="A26" s="140" t="s">
        <v>205</v>
      </c>
    </row>
  </sheetData>
  <sheetProtection algorithmName="SHA-512" hashValue="8KneKL155q6OoGhiuv4tEpsiFlEuG2gikFGRiROuaGu97VSF+F0ilTzCyu4qLn++6RrNL5TP8GDlDoINw2Olbw==" saltValue="VHLf5yoJDAF24vpQBzCcqQ==" spinCount="100000" sheet="1" objects="1" scenarios="1"/>
  <autoFilter ref="A1:B1" xr:uid="{00000000-0009-0000-0000-000001000000}">
    <sortState xmlns:xlrd2="http://schemas.microsoft.com/office/spreadsheetml/2017/richdata2" ref="A2:B16">
      <sortCondition ref="A1:A16"/>
    </sortState>
  </autoFilter>
  <mergeCells count="1">
    <mergeCell ref="D1:D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O433"/>
  <sheetViews>
    <sheetView zoomScale="90" zoomScaleNormal="90" zoomScalePageLayoutView="141" workbookViewId="0">
      <pane ySplit="2" topLeftCell="A3" activePane="bottomLeft" state="frozen"/>
      <selection pane="bottomLeft" activeCell="T3" sqref="T3"/>
    </sheetView>
  </sheetViews>
  <sheetFormatPr defaultColWidth="8.88671875" defaultRowHeight="14.4" x14ac:dyDescent="0.3"/>
  <cols>
    <col min="1" max="1" width="28.109375" bestFit="1" customWidth="1"/>
    <col min="2" max="2" width="7.109375" style="2" customWidth="1"/>
    <col min="3" max="3" width="3.33203125" style="36" customWidth="1"/>
    <col min="4" max="4" width="3.33203125" style="42" customWidth="1"/>
    <col min="5" max="8" width="3.33203125" style="37" customWidth="1"/>
    <col min="9" max="9" width="3.33203125" style="38" customWidth="1"/>
    <col min="10" max="10" width="3.33203125" style="43" customWidth="1"/>
    <col min="11" max="11" width="3.33203125" style="39" customWidth="1"/>
    <col min="12" max="12" width="3.33203125" style="36" customWidth="1"/>
    <col min="13" max="13" width="3.33203125" style="42" customWidth="1"/>
    <col min="14" max="18" width="3.33203125" style="37" customWidth="1"/>
    <col min="19" max="20" width="3.33203125" style="32" customWidth="1"/>
    <col min="21" max="21" width="3.33203125" style="36" customWidth="1"/>
    <col min="22" max="24" width="3.33203125" style="37" customWidth="1"/>
    <col min="25" max="25" width="3.33203125" style="36" customWidth="1"/>
    <col min="26" max="40" width="3.33203125" style="37" customWidth="1"/>
    <col min="41" max="41" width="3.33203125" style="32" customWidth="1"/>
  </cols>
  <sheetData>
    <row r="1" spans="1:41" ht="15" thickBot="1" x14ac:dyDescent="0.35">
      <c r="C1" s="187" t="s">
        <v>135</v>
      </c>
      <c r="D1" s="188"/>
      <c r="E1" s="188"/>
      <c r="F1" s="188"/>
      <c r="G1" s="188"/>
      <c r="H1" s="188"/>
      <c r="I1" s="188"/>
      <c r="J1" s="188"/>
      <c r="K1" s="189"/>
      <c r="L1" s="187" t="s">
        <v>136</v>
      </c>
      <c r="M1" s="188"/>
      <c r="N1" s="188"/>
      <c r="O1" s="188"/>
      <c r="P1" s="188"/>
      <c r="Q1" s="188"/>
      <c r="R1" s="188"/>
      <c r="S1" s="188"/>
      <c r="T1" s="189"/>
      <c r="U1" s="187" t="s">
        <v>137</v>
      </c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9"/>
    </row>
    <row r="2" spans="1:41" ht="150" thickBot="1" x14ac:dyDescent="0.35">
      <c r="A2" s="60"/>
      <c r="B2" s="80"/>
      <c r="C2" s="75" t="s">
        <v>109</v>
      </c>
      <c r="D2" s="75" t="s">
        <v>110</v>
      </c>
      <c r="E2" s="67" t="s">
        <v>111</v>
      </c>
      <c r="F2" s="67" t="s">
        <v>102</v>
      </c>
      <c r="G2" s="67" t="s">
        <v>153</v>
      </c>
      <c r="H2" s="67" t="s">
        <v>103</v>
      </c>
      <c r="I2" s="67" t="s">
        <v>161</v>
      </c>
      <c r="J2" s="67" t="s">
        <v>162</v>
      </c>
      <c r="K2" s="68" t="s">
        <v>163</v>
      </c>
      <c r="L2" s="69" t="s">
        <v>20</v>
      </c>
      <c r="M2" s="70" t="s">
        <v>154</v>
      </c>
      <c r="N2" s="70" t="s">
        <v>21</v>
      </c>
      <c r="O2" s="70" t="s">
        <v>18</v>
      </c>
      <c r="P2" s="70" t="s">
        <v>97</v>
      </c>
      <c r="Q2" s="70" t="s">
        <v>19</v>
      </c>
      <c r="R2" s="70" t="s">
        <v>220</v>
      </c>
      <c r="S2" s="70" t="s">
        <v>221</v>
      </c>
      <c r="T2" s="71" t="s">
        <v>222</v>
      </c>
      <c r="U2" s="72" t="s">
        <v>138</v>
      </c>
      <c r="V2" s="73" t="s">
        <v>139</v>
      </c>
      <c r="W2" s="73" t="s">
        <v>140</v>
      </c>
      <c r="X2" s="73" t="s">
        <v>25</v>
      </c>
      <c r="Y2" s="73" t="s">
        <v>155</v>
      </c>
      <c r="Z2" s="73" t="s">
        <v>156</v>
      </c>
      <c r="AA2" s="73" t="s">
        <v>157</v>
      </c>
      <c r="AB2" s="73" t="s">
        <v>101</v>
      </c>
      <c r="AC2" s="73" t="s">
        <v>141</v>
      </c>
      <c r="AD2" s="73" t="s">
        <v>142</v>
      </c>
      <c r="AE2" s="73" t="s">
        <v>143</v>
      </c>
      <c r="AF2" s="73" t="s">
        <v>144</v>
      </c>
      <c r="AG2" s="73" t="s">
        <v>145</v>
      </c>
      <c r="AH2" s="73" t="s">
        <v>146</v>
      </c>
      <c r="AI2" s="73" t="s">
        <v>158</v>
      </c>
      <c r="AJ2" s="73" t="s">
        <v>159</v>
      </c>
      <c r="AK2" s="73" t="s">
        <v>147</v>
      </c>
      <c r="AL2" s="73" t="s">
        <v>148</v>
      </c>
      <c r="AM2" s="73" t="s">
        <v>149</v>
      </c>
      <c r="AN2" s="73" t="s">
        <v>160</v>
      </c>
      <c r="AO2" s="74" t="s">
        <v>150</v>
      </c>
    </row>
    <row r="3" spans="1:41" x14ac:dyDescent="0.3">
      <c r="A3" s="40"/>
      <c r="B3" s="81"/>
      <c r="C3" s="76">
        <f>COUNTA(C4:C91)</f>
        <v>7</v>
      </c>
      <c r="D3" s="65">
        <f t="shared" ref="D3:AO3" si="0">COUNTA(D4:D91)</f>
        <v>4</v>
      </c>
      <c r="E3" s="65">
        <f t="shared" si="0"/>
        <v>4</v>
      </c>
      <c r="F3" s="65">
        <f t="shared" si="0"/>
        <v>6</v>
      </c>
      <c r="G3" s="65">
        <f t="shared" si="0"/>
        <v>3</v>
      </c>
      <c r="H3" s="65">
        <f t="shared" si="0"/>
        <v>3</v>
      </c>
      <c r="I3" s="65">
        <f t="shared" si="0"/>
        <v>12</v>
      </c>
      <c r="J3" s="65">
        <f t="shared" si="0"/>
        <v>12</v>
      </c>
      <c r="K3" s="65">
        <f t="shared" si="0"/>
        <v>12</v>
      </c>
      <c r="L3" s="65">
        <f t="shared" si="0"/>
        <v>2</v>
      </c>
      <c r="M3" s="65">
        <f t="shared" si="0"/>
        <v>2</v>
      </c>
      <c r="N3" s="65">
        <f t="shared" si="0"/>
        <v>2</v>
      </c>
      <c r="O3" s="65">
        <f t="shared" si="0"/>
        <v>3</v>
      </c>
      <c r="P3" s="65">
        <f t="shared" si="0"/>
        <v>3</v>
      </c>
      <c r="Q3" s="65">
        <f t="shared" si="0"/>
        <v>3</v>
      </c>
      <c r="R3" s="65">
        <f t="shared" si="0"/>
        <v>1</v>
      </c>
      <c r="S3" s="65">
        <f t="shared" si="0"/>
        <v>1</v>
      </c>
      <c r="T3" s="65">
        <f t="shared" si="0"/>
        <v>1</v>
      </c>
      <c r="U3" s="65">
        <f t="shared" si="0"/>
        <v>1</v>
      </c>
      <c r="V3" s="65">
        <f t="shared" si="0"/>
        <v>1</v>
      </c>
      <c r="W3" s="65">
        <f t="shared" si="0"/>
        <v>1</v>
      </c>
      <c r="X3" s="65">
        <f t="shared" si="0"/>
        <v>1</v>
      </c>
      <c r="Y3" s="65">
        <f t="shared" si="0"/>
        <v>1</v>
      </c>
      <c r="Z3" s="65">
        <f t="shared" si="0"/>
        <v>1</v>
      </c>
      <c r="AA3" s="65">
        <f t="shared" si="0"/>
        <v>1</v>
      </c>
      <c r="AB3" s="65">
        <f t="shared" si="0"/>
        <v>1</v>
      </c>
      <c r="AC3" s="65">
        <f t="shared" si="0"/>
        <v>1</v>
      </c>
      <c r="AD3" s="65">
        <f t="shared" si="0"/>
        <v>1</v>
      </c>
      <c r="AE3" s="65">
        <f t="shared" si="0"/>
        <v>1</v>
      </c>
      <c r="AF3" s="65">
        <f t="shared" si="0"/>
        <v>1</v>
      </c>
      <c r="AG3" s="65">
        <f t="shared" si="0"/>
        <v>1</v>
      </c>
      <c r="AH3" s="65">
        <f t="shared" si="0"/>
        <v>1</v>
      </c>
      <c r="AI3" s="65">
        <f t="shared" si="0"/>
        <v>1</v>
      </c>
      <c r="AJ3" s="65">
        <f t="shared" si="0"/>
        <v>1</v>
      </c>
      <c r="AK3" s="65">
        <f t="shared" si="0"/>
        <v>1</v>
      </c>
      <c r="AL3" s="65">
        <f t="shared" si="0"/>
        <v>1</v>
      </c>
      <c r="AM3" s="65">
        <f t="shared" si="0"/>
        <v>1</v>
      </c>
      <c r="AN3" s="65">
        <f t="shared" si="0"/>
        <v>1</v>
      </c>
      <c r="AO3" s="66">
        <f t="shared" si="0"/>
        <v>1</v>
      </c>
    </row>
    <row r="4" spans="1:41" x14ac:dyDescent="0.3">
      <c r="A4" s="61" t="s">
        <v>30</v>
      </c>
      <c r="B4" s="82"/>
      <c r="C4" s="24"/>
      <c r="D4" s="24"/>
      <c r="E4" s="24"/>
      <c r="F4" s="24"/>
      <c r="G4" s="24"/>
      <c r="H4" s="24"/>
      <c r="I4" s="44"/>
      <c r="J4" s="44"/>
      <c r="K4" s="4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6"/>
    </row>
    <row r="5" spans="1:41" x14ac:dyDescent="0.3">
      <c r="A5" s="62" t="s">
        <v>182</v>
      </c>
      <c r="B5" s="83" t="e">
        <f>#REF!</f>
        <v>#REF!</v>
      </c>
      <c r="C5" s="77"/>
      <c r="D5" s="46"/>
      <c r="E5" s="46"/>
      <c r="F5" s="46"/>
      <c r="G5" s="46"/>
      <c r="H5" s="46"/>
      <c r="I5" s="47" t="s">
        <v>151</v>
      </c>
      <c r="J5" s="47" t="s">
        <v>151</v>
      </c>
      <c r="K5" s="48" t="s">
        <v>151</v>
      </c>
      <c r="L5" s="45"/>
      <c r="M5" s="46"/>
      <c r="N5" s="46"/>
      <c r="O5" s="46"/>
      <c r="P5" s="46"/>
      <c r="Q5" s="46"/>
      <c r="R5" s="46"/>
      <c r="S5" s="46"/>
      <c r="T5" s="49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9"/>
    </row>
    <row r="6" spans="1:41" x14ac:dyDescent="0.3">
      <c r="A6" s="62" t="s">
        <v>31</v>
      </c>
      <c r="B6" s="83" t="e">
        <f>#REF!</f>
        <v>#REF!</v>
      </c>
      <c r="C6" s="78"/>
      <c r="D6" s="51"/>
      <c r="E6" s="51"/>
      <c r="F6" s="51"/>
      <c r="G6" s="51"/>
      <c r="H6" s="51"/>
      <c r="I6" s="52" t="s">
        <v>151</v>
      </c>
      <c r="J6" s="52" t="s">
        <v>151</v>
      </c>
      <c r="K6" s="53" t="s">
        <v>151</v>
      </c>
      <c r="L6" s="50"/>
      <c r="M6" s="51"/>
      <c r="N6" s="51"/>
      <c r="O6" s="51"/>
      <c r="P6" s="51"/>
      <c r="Q6" s="51"/>
      <c r="R6" s="51"/>
      <c r="S6" s="51"/>
      <c r="T6" s="54"/>
      <c r="U6" s="50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4"/>
    </row>
    <row r="7" spans="1:41" x14ac:dyDescent="0.3">
      <c r="A7" s="63" t="s">
        <v>32</v>
      </c>
      <c r="B7" s="84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4"/>
    </row>
    <row r="8" spans="1:41" x14ac:dyDescent="0.3">
      <c r="A8" s="40" t="s">
        <v>181</v>
      </c>
      <c r="B8" s="83" t="e">
        <f>#REF!</f>
        <v>#REF!</v>
      </c>
      <c r="C8" s="77" t="s">
        <v>151</v>
      </c>
      <c r="D8" s="46"/>
      <c r="E8" s="46"/>
      <c r="F8" s="46" t="s">
        <v>151</v>
      </c>
      <c r="G8" s="46"/>
      <c r="H8" s="46"/>
      <c r="I8" s="47" t="s">
        <v>151</v>
      </c>
      <c r="J8" s="47"/>
      <c r="K8" s="49"/>
      <c r="L8" s="45"/>
      <c r="M8" s="46"/>
      <c r="N8" s="46"/>
      <c r="O8" s="46"/>
      <c r="P8" s="46"/>
      <c r="Q8" s="46"/>
      <c r="R8" s="46"/>
      <c r="S8" s="46"/>
      <c r="T8" s="49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9"/>
    </row>
    <row r="9" spans="1:41" x14ac:dyDescent="0.3">
      <c r="A9" s="40" t="s">
        <v>179</v>
      </c>
      <c r="B9" s="83" t="e">
        <f>#REF!</f>
        <v>#REF!</v>
      </c>
      <c r="C9" s="41"/>
      <c r="D9" s="28"/>
      <c r="E9" s="28"/>
      <c r="F9" s="28"/>
      <c r="G9" s="28"/>
      <c r="H9" s="28"/>
      <c r="I9" s="29"/>
      <c r="J9" s="29" t="s">
        <v>151</v>
      </c>
      <c r="K9" s="31"/>
      <c r="L9" s="27"/>
      <c r="M9" s="28"/>
      <c r="N9" s="28"/>
      <c r="O9" s="28"/>
      <c r="P9" s="28"/>
      <c r="Q9" s="28"/>
      <c r="R9" s="28"/>
      <c r="S9" s="28"/>
      <c r="T9" s="31"/>
      <c r="U9" s="27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31"/>
    </row>
    <row r="10" spans="1:41" x14ac:dyDescent="0.3">
      <c r="A10" s="40" t="s">
        <v>180</v>
      </c>
      <c r="B10" s="83" t="e">
        <f>#REF!</f>
        <v>#REF!</v>
      </c>
      <c r="C10" s="78"/>
      <c r="D10" s="51"/>
      <c r="E10" s="51"/>
      <c r="F10" s="51"/>
      <c r="G10" s="51"/>
      <c r="H10" s="51"/>
      <c r="I10" s="52"/>
      <c r="J10" s="52"/>
      <c r="K10" s="53" t="s">
        <v>151</v>
      </c>
      <c r="L10" s="50"/>
      <c r="M10" s="51"/>
      <c r="N10" s="51"/>
      <c r="O10" s="51"/>
      <c r="P10" s="51"/>
      <c r="Q10" s="51"/>
      <c r="R10" s="51"/>
      <c r="S10" s="51"/>
      <c r="T10" s="54"/>
      <c r="U10" s="50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4"/>
    </row>
    <row r="11" spans="1:41" x14ac:dyDescent="0.3">
      <c r="A11" s="63" t="s">
        <v>33</v>
      </c>
      <c r="B11" s="84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4"/>
    </row>
    <row r="12" spans="1:41" x14ac:dyDescent="0.3">
      <c r="A12" s="40" t="s">
        <v>181</v>
      </c>
      <c r="B12" s="83" t="e">
        <f>#REF!</f>
        <v>#REF!</v>
      </c>
      <c r="C12" s="77" t="s">
        <v>151</v>
      </c>
      <c r="D12" s="46"/>
      <c r="E12" s="46"/>
      <c r="F12" s="46" t="s">
        <v>151</v>
      </c>
      <c r="G12" s="46"/>
      <c r="H12" s="46"/>
      <c r="I12" s="47" t="s">
        <v>151</v>
      </c>
      <c r="J12" s="47"/>
      <c r="K12" s="49"/>
      <c r="L12" s="45"/>
      <c r="M12" s="46"/>
      <c r="N12" s="46"/>
      <c r="O12" s="46"/>
      <c r="P12" s="46"/>
      <c r="Q12" s="46"/>
      <c r="R12" s="46"/>
      <c r="S12" s="46"/>
      <c r="T12" s="49"/>
      <c r="U12" s="45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9"/>
    </row>
    <row r="13" spans="1:41" x14ac:dyDescent="0.3">
      <c r="A13" s="40" t="s">
        <v>179</v>
      </c>
      <c r="B13" s="83" t="e">
        <f>#REF!</f>
        <v>#REF!</v>
      </c>
      <c r="C13" s="41"/>
      <c r="D13" s="28"/>
      <c r="E13" s="28"/>
      <c r="F13" s="28"/>
      <c r="G13" s="28"/>
      <c r="H13" s="28"/>
      <c r="I13" s="29"/>
      <c r="J13" s="29" t="s">
        <v>151</v>
      </c>
      <c r="K13" s="31"/>
      <c r="L13" s="27"/>
      <c r="M13" s="28"/>
      <c r="N13" s="28"/>
      <c r="O13" s="28"/>
      <c r="P13" s="28"/>
      <c r="Q13" s="28"/>
      <c r="R13" s="28"/>
      <c r="S13" s="28"/>
      <c r="T13" s="31"/>
      <c r="U13" s="27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31"/>
    </row>
    <row r="14" spans="1:41" x14ac:dyDescent="0.3">
      <c r="A14" s="40" t="s">
        <v>180</v>
      </c>
      <c r="B14" s="83" t="e">
        <f>#REF!</f>
        <v>#REF!</v>
      </c>
      <c r="C14" s="78"/>
      <c r="D14" s="51"/>
      <c r="E14" s="51"/>
      <c r="F14" s="51"/>
      <c r="G14" s="51"/>
      <c r="H14" s="51"/>
      <c r="I14" s="52"/>
      <c r="J14" s="52"/>
      <c r="K14" s="53" t="s">
        <v>151</v>
      </c>
      <c r="L14" s="50"/>
      <c r="M14" s="51"/>
      <c r="N14" s="51"/>
      <c r="O14" s="51"/>
      <c r="P14" s="51"/>
      <c r="Q14" s="51"/>
      <c r="R14" s="51"/>
      <c r="S14" s="51"/>
      <c r="T14" s="54"/>
      <c r="U14" s="50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4"/>
    </row>
    <row r="15" spans="1:41" x14ac:dyDescent="0.3">
      <c r="A15" s="61" t="s">
        <v>34</v>
      </c>
      <c r="B15" s="8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5"/>
    </row>
    <row r="16" spans="1:41" x14ac:dyDescent="0.3">
      <c r="A16" s="40" t="s">
        <v>35</v>
      </c>
      <c r="B16" s="81"/>
      <c r="C16" s="79"/>
      <c r="D16" s="56"/>
      <c r="E16" s="56"/>
      <c r="F16" s="56"/>
      <c r="G16" s="56"/>
      <c r="H16" s="56"/>
      <c r="I16" s="56"/>
      <c r="J16" s="56"/>
      <c r="K16" s="57"/>
      <c r="L16" s="55"/>
      <c r="M16" s="56"/>
      <c r="N16" s="56"/>
      <c r="O16" s="56"/>
      <c r="P16" s="56"/>
      <c r="Q16" s="56"/>
      <c r="R16" s="56"/>
      <c r="S16" s="56"/>
      <c r="T16" s="57"/>
      <c r="U16" s="55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7"/>
    </row>
    <row r="17" spans="1:41" x14ac:dyDescent="0.3">
      <c r="A17" s="40" t="s">
        <v>186</v>
      </c>
      <c r="B17" s="83" t="e">
        <f>#REF!</f>
        <v>#REF!</v>
      </c>
      <c r="C17" s="41" t="s">
        <v>151</v>
      </c>
      <c r="D17" s="28"/>
      <c r="E17" s="28"/>
      <c r="F17" s="28" t="s">
        <v>151</v>
      </c>
      <c r="G17" s="28"/>
      <c r="H17" s="28"/>
      <c r="I17" s="29" t="s">
        <v>151</v>
      </c>
      <c r="J17" s="29"/>
      <c r="K17" s="30"/>
      <c r="L17" s="27"/>
      <c r="M17" s="28"/>
      <c r="N17" s="28"/>
      <c r="O17" s="28"/>
      <c r="P17" s="28"/>
      <c r="Q17" s="28"/>
      <c r="R17" s="28"/>
      <c r="S17" s="28"/>
      <c r="T17" s="31"/>
      <c r="U17" s="27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31"/>
    </row>
    <row r="18" spans="1:41" x14ac:dyDescent="0.3">
      <c r="A18" s="40" t="s">
        <v>179</v>
      </c>
      <c r="B18" s="83" t="e">
        <f>#REF!</f>
        <v>#REF!</v>
      </c>
      <c r="C18" s="41"/>
      <c r="D18" s="28"/>
      <c r="E18" s="28"/>
      <c r="F18" s="28"/>
      <c r="G18" s="28"/>
      <c r="H18" s="28"/>
      <c r="I18" s="29"/>
      <c r="J18" s="29" t="s">
        <v>151</v>
      </c>
      <c r="K18" s="30"/>
      <c r="L18" s="27"/>
      <c r="M18" s="28"/>
      <c r="N18" s="28"/>
      <c r="O18" s="28"/>
      <c r="P18" s="28"/>
      <c r="Q18" s="28"/>
      <c r="R18" s="28"/>
      <c r="S18" s="28"/>
      <c r="T18" s="31"/>
      <c r="U18" s="27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31"/>
    </row>
    <row r="19" spans="1:41" x14ac:dyDescent="0.3">
      <c r="A19" s="40" t="s">
        <v>180</v>
      </c>
      <c r="B19" s="83" t="e">
        <f>#REF!</f>
        <v>#REF!</v>
      </c>
      <c r="C19" s="78"/>
      <c r="D19" s="51"/>
      <c r="E19" s="51"/>
      <c r="F19" s="51"/>
      <c r="G19" s="51"/>
      <c r="H19" s="51"/>
      <c r="I19" s="52"/>
      <c r="J19" s="52"/>
      <c r="K19" s="53" t="s">
        <v>151</v>
      </c>
      <c r="L19" s="50"/>
      <c r="M19" s="51"/>
      <c r="N19" s="51"/>
      <c r="O19" s="51"/>
      <c r="P19" s="51"/>
      <c r="Q19" s="51"/>
      <c r="R19" s="51"/>
      <c r="S19" s="51"/>
      <c r="T19" s="54"/>
      <c r="U19" s="50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4"/>
    </row>
    <row r="20" spans="1:41" x14ac:dyDescent="0.3">
      <c r="A20" s="61" t="s">
        <v>36</v>
      </c>
      <c r="B20" s="82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5"/>
    </row>
    <row r="21" spans="1:41" x14ac:dyDescent="0.3">
      <c r="A21" s="63" t="s">
        <v>38</v>
      </c>
      <c r="B21" s="84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4"/>
    </row>
    <row r="22" spans="1:41" x14ac:dyDescent="0.3">
      <c r="A22" s="40" t="s">
        <v>22</v>
      </c>
      <c r="B22" s="81" t="e">
        <f>Fall_R1</f>
        <v>#REF!</v>
      </c>
      <c r="C22" s="77"/>
      <c r="D22" s="46"/>
      <c r="E22" s="46"/>
      <c r="F22" s="46"/>
      <c r="G22" s="46"/>
      <c r="H22" s="46"/>
      <c r="I22" s="47"/>
      <c r="J22" s="47"/>
      <c r="K22" s="48"/>
      <c r="L22" s="45"/>
      <c r="M22" s="46"/>
      <c r="N22" s="46"/>
      <c r="O22" s="46"/>
      <c r="P22" s="46"/>
      <c r="Q22" s="46"/>
      <c r="R22" s="46"/>
      <c r="S22" s="46"/>
      <c r="T22" s="49"/>
      <c r="U22" s="45" t="s">
        <v>151</v>
      </c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9"/>
    </row>
    <row r="23" spans="1:41" x14ac:dyDescent="0.3">
      <c r="A23" s="40" t="s">
        <v>23</v>
      </c>
      <c r="B23" s="81" t="e">
        <f>Fall_R2</f>
        <v>#REF!</v>
      </c>
      <c r="C23" s="41"/>
      <c r="D23" s="28"/>
      <c r="E23" s="28"/>
      <c r="F23" s="28"/>
      <c r="G23" s="28"/>
      <c r="H23" s="28"/>
      <c r="I23" s="29"/>
      <c r="J23" s="29"/>
      <c r="K23" s="30"/>
      <c r="L23" s="27"/>
      <c r="M23" s="28"/>
      <c r="N23" s="28"/>
      <c r="O23" s="28"/>
      <c r="P23" s="28"/>
      <c r="Q23" s="28"/>
      <c r="R23" s="28"/>
      <c r="S23" s="28"/>
      <c r="T23" s="31"/>
      <c r="U23" s="27"/>
      <c r="V23" s="28" t="s">
        <v>151</v>
      </c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31"/>
    </row>
    <row r="24" spans="1:41" x14ac:dyDescent="0.3">
      <c r="A24" s="40" t="s">
        <v>24</v>
      </c>
      <c r="B24" s="81" t="e">
        <f>Fall_R3</f>
        <v>#REF!</v>
      </c>
      <c r="C24" s="41"/>
      <c r="D24" s="28"/>
      <c r="E24" s="28"/>
      <c r="F24" s="28"/>
      <c r="G24" s="28"/>
      <c r="H24" s="28"/>
      <c r="I24" s="29"/>
      <c r="J24" s="29"/>
      <c r="K24" s="30"/>
      <c r="L24" s="27"/>
      <c r="M24" s="28"/>
      <c r="N24" s="28"/>
      <c r="O24" s="28"/>
      <c r="P24" s="28"/>
      <c r="Q24" s="28"/>
      <c r="R24" s="28"/>
      <c r="S24" s="28"/>
      <c r="T24" s="31"/>
      <c r="U24" s="27"/>
      <c r="V24" s="28"/>
      <c r="W24" s="28" t="s">
        <v>151</v>
      </c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31"/>
    </row>
    <row r="25" spans="1:41" x14ac:dyDescent="0.3">
      <c r="A25" s="40" t="s">
        <v>25</v>
      </c>
      <c r="B25" s="81" t="e">
        <f>Fall_R4</f>
        <v>#REF!</v>
      </c>
      <c r="C25" s="41"/>
      <c r="D25" s="28"/>
      <c r="E25" s="28"/>
      <c r="F25" s="28"/>
      <c r="G25" s="28"/>
      <c r="H25" s="28"/>
      <c r="I25" s="29"/>
      <c r="J25" s="29"/>
      <c r="K25" s="30"/>
      <c r="L25" s="27"/>
      <c r="M25" s="28"/>
      <c r="N25" s="28"/>
      <c r="O25" s="28"/>
      <c r="P25" s="28"/>
      <c r="Q25" s="28"/>
      <c r="R25" s="28"/>
      <c r="S25" s="28"/>
      <c r="T25" s="31"/>
      <c r="U25" s="27"/>
      <c r="V25" s="28"/>
      <c r="W25" s="28"/>
      <c r="X25" s="28" t="s">
        <v>151</v>
      </c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31"/>
    </row>
    <row r="26" spans="1:41" x14ac:dyDescent="0.3">
      <c r="A26" s="40" t="s">
        <v>98</v>
      </c>
      <c r="B26" s="81" t="e">
        <f>Winter_r1</f>
        <v>#REF!</v>
      </c>
      <c r="C26" s="41"/>
      <c r="D26" s="28"/>
      <c r="E26" s="28"/>
      <c r="F26" s="28"/>
      <c r="G26" s="28"/>
      <c r="H26" s="28"/>
      <c r="I26" s="29"/>
      <c r="J26" s="29"/>
      <c r="K26" s="30"/>
      <c r="L26" s="27"/>
      <c r="M26" s="28"/>
      <c r="N26" s="28"/>
      <c r="O26" s="28"/>
      <c r="P26" s="28"/>
      <c r="Q26" s="28"/>
      <c r="R26" s="28"/>
      <c r="S26" s="28"/>
      <c r="T26" s="31"/>
      <c r="U26" s="27"/>
      <c r="V26" s="28"/>
      <c r="W26" s="28"/>
      <c r="X26" s="28"/>
      <c r="Y26" s="28" t="s">
        <v>151</v>
      </c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31"/>
    </row>
    <row r="27" spans="1:41" x14ac:dyDescent="0.3">
      <c r="A27" s="40" t="s">
        <v>99</v>
      </c>
      <c r="B27" s="81" t="e">
        <f>Winter_r2</f>
        <v>#REF!</v>
      </c>
      <c r="C27" s="41"/>
      <c r="D27" s="28"/>
      <c r="E27" s="28"/>
      <c r="F27" s="28"/>
      <c r="G27" s="28"/>
      <c r="H27" s="28"/>
      <c r="I27" s="29"/>
      <c r="J27" s="29"/>
      <c r="K27" s="30"/>
      <c r="L27" s="27"/>
      <c r="M27" s="28"/>
      <c r="N27" s="28"/>
      <c r="O27" s="28"/>
      <c r="P27" s="28"/>
      <c r="Q27" s="28"/>
      <c r="R27" s="28"/>
      <c r="S27" s="28"/>
      <c r="T27" s="31"/>
      <c r="U27" s="27"/>
      <c r="V27" s="28"/>
      <c r="W27" s="28"/>
      <c r="X27" s="28"/>
      <c r="Y27" s="28"/>
      <c r="Z27" s="28" t="s">
        <v>151</v>
      </c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31"/>
    </row>
    <row r="28" spans="1:41" x14ac:dyDescent="0.3">
      <c r="A28" s="40" t="s">
        <v>100</v>
      </c>
      <c r="B28" s="81" t="e">
        <f>Winter_r3</f>
        <v>#REF!</v>
      </c>
      <c r="C28" s="41"/>
      <c r="D28" s="28"/>
      <c r="E28" s="28"/>
      <c r="F28" s="28"/>
      <c r="G28" s="28"/>
      <c r="H28" s="28"/>
      <c r="I28" s="29"/>
      <c r="J28" s="29"/>
      <c r="K28" s="30"/>
      <c r="L28" s="27"/>
      <c r="M28" s="28"/>
      <c r="N28" s="28"/>
      <c r="O28" s="28"/>
      <c r="P28" s="28"/>
      <c r="Q28" s="28"/>
      <c r="R28" s="28"/>
      <c r="S28" s="28"/>
      <c r="T28" s="31"/>
      <c r="U28" s="27"/>
      <c r="V28" s="28"/>
      <c r="W28" s="28"/>
      <c r="X28" s="28"/>
      <c r="Y28" s="28"/>
      <c r="Z28" s="28"/>
      <c r="AA28" s="28" t="s">
        <v>151</v>
      </c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31"/>
    </row>
    <row r="29" spans="1:41" x14ac:dyDescent="0.3">
      <c r="A29" s="40" t="s">
        <v>101</v>
      </c>
      <c r="B29" s="81" t="e">
        <f>Winter_r4</f>
        <v>#REF!</v>
      </c>
      <c r="C29" s="41"/>
      <c r="D29" s="28"/>
      <c r="E29" s="28"/>
      <c r="F29" s="28"/>
      <c r="G29" s="28"/>
      <c r="H29" s="28"/>
      <c r="I29" s="29"/>
      <c r="J29" s="29"/>
      <c r="K29" s="30"/>
      <c r="L29" s="27"/>
      <c r="M29" s="28"/>
      <c r="N29" s="28"/>
      <c r="O29" s="28"/>
      <c r="P29" s="28"/>
      <c r="Q29" s="28"/>
      <c r="R29" s="28"/>
      <c r="S29" s="28"/>
      <c r="T29" s="31"/>
      <c r="U29" s="27"/>
      <c r="V29" s="28"/>
      <c r="W29" s="28"/>
      <c r="X29" s="28"/>
      <c r="Y29" s="28"/>
      <c r="Z29" s="28"/>
      <c r="AA29" s="28"/>
      <c r="AB29" s="28" t="s">
        <v>151</v>
      </c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31"/>
    </row>
    <row r="30" spans="1:41" x14ac:dyDescent="0.3">
      <c r="A30" s="40" t="s">
        <v>26</v>
      </c>
      <c r="B30" s="81" t="e">
        <f>Spring_r1</f>
        <v>#REF!</v>
      </c>
      <c r="C30" s="41"/>
      <c r="D30" s="28"/>
      <c r="E30" s="28"/>
      <c r="F30" s="28"/>
      <c r="G30" s="28"/>
      <c r="H30" s="28"/>
      <c r="I30" s="29"/>
      <c r="J30" s="29"/>
      <c r="K30" s="30"/>
      <c r="L30" s="27"/>
      <c r="M30" s="28"/>
      <c r="N30" s="28"/>
      <c r="O30" s="28"/>
      <c r="P30" s="28"/>
      <c r="Q30" s="28"/>
      <c r="R30" s="28"/>
      <c r="S30" s="28"/>
      <c r="T30" s="31"/>
      <c r="U30" s="27"/>
      <c r="V30" s="28"/>
      <c r="W30" s="28"/>
      <c r="X30" s="28"/>
      <c r="Y30" s="28"/>
      <c r="Z30" s="28"/>
      <c r="AA30" s="28"/>
      <c r="AB30" s="28"/>
      <c r="AC30" s="28" t="s">
        <v>151</v>
      </c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31"/>
    </row>
    <row r="31" spans="1:41" x14ac:dyDescent="0.3">
      <c r="A31" s="40" t="s">
        <v>27</v>
      </c>
      <c r="B31" s="81" t="e">
        <f>Spring_r2</f>
        <v>#REF!</v>
      </c>
      <c r="C31" s="41"/>
      <c r="D31" s="28"/>
      <c r="E31" s="28"/>
      <c r="F31" s="28"/>
      <c r="G31" s="28"/>
      <c r="H31" s="28"/>
      <c r="I31" s="29"/>
      <c r="J31" s="29"/>
      <c r="K31" s="30"/>
      <c r="L31" s="27"/>
      <c r="M31" s="28"/>
      <c r="N31" s="28"/>
      <c r="O31" s="28"/>
      <c r="P31" s="28"/>
      <c r="Q31" s="28"/>
      <c r="R31" s="28"/>
      <c r="S31" s="28"/>
      <c r="T31" s="31"/>
      <c r="U31" s="27"/>
      <c r="V31" s="28"/>
      <c r="W31" s="28"/>
      <c r="X31" s="28"/>
      <c r="Y31" s="28"/>
      <c r="Z31" s="28"/>
      <c r="AA31" s="28"/>
      <c r="AB31" s="28"/>
      <c r="AC31" s="28"/>
      <c r="AD31" s="28" t="s">
        <v>151</v>
      </c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31"/>
    </row>
    <row r="32" spans="1:41" x14ac:dyDescent="0.3">
      <c r="A32" s="40" t="s">
        <v>28</v>
      </c>
      <c r="B32" s="81" t="e">
        <f>Spring_r3</f>
        <v>#REF!</v>
      </c>
      <c r="C32" s="41"/>
      <c r="D32" s="28"/>
      <c r="E32" s="28"/>
      <c r="F32" s="28"/>
      <c r="G32" s="28"/>
      <c r="H32" s="28"/>
      <c r="I32" s="29"/>
      <c r="J32" s="29"/>
      <c r="K32" s="30"/>
      <c r="L32" s="27"/>
      <c r="M32" s="28"/>
      <c r="N32" s="28"/>
      <c r="O32" s="28"/>
      <c r="P32" s="28"/>
      <c r="Q32" s="28"/>
      <c r="R32" s="28"/>
      <c r="S32" s="28"/>
      <c r="T32" s="31"/>
      <c r="U32" s="27"/>
      <c r="V32" s="28"/>
      <c r="W32" s="28"/>
      <c r="X32" s="28"/>
      <c r="Y32" s="28"/>
      <c r="Z32" s="28"/>
      <c r="AA32" s="28"/>
      <c r="AB32" s="28"/>
      <c r="AC32" s="28"/>
      <c r="AD32" s="28"/>
      <c r="AE32" s="28" t="s">
        <v>151</v>
      </c>
      <c r="AF32" s="28"/>
      <c r="AG32" s="28"/>
      <c r="AH32" s="28"/>
      <c r="AI32" s="28"/>
      <c r="AJ32" s="28"/>
      <c r="AK32" s="28"/>
      <c r="AL32" s="28"/>
      <c r="AM32" s="28"/>
      <c r="AN32" s="28"/>
      <c r="AO32" s="31"/>
    </row>
    <row r="33" spans="1:41" x14ac:dyDescent="0.3">
      <c r="A33" s="40" t="s">
        <v>29</v>
      </c>
      <c r="B33" s="81" t="e">
        <f>Spring_r4</f>
        <v>#REF!</v>
      </c>
      <c r="C33" s="41"/>
      <c r="D33" s="28"/>
      <c r="E33" s="28"/>
      <c r="F33" s="28"/>
      <c r="G33" s="28"/>
      <c r="H33" s="28"/>
      <c r="I33" s="29"/>
      <c r="J33" s="29"/>
      <c r="K33" s="30"/>
      <c r="L33" s="27"/>
      <c r="M33" s="28"/>
      <c r="N33" s="28"/>
      <c r="O33" s="28"/>
      <c r="P33" s="28"/>
      <c r="Q33" s="28"/>
      <c r="R33" s="28"/>
      <c r="S33" s="28"/>
      <c r="T33" s="31"/>
      <c r="U33" s="27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 t="s">
        <v>151</v>
      </c>
      <c r="AG33" s="28"/>
      <c r="AH33" s="28"/>
      <c r="AI33" s="28"/>
      <c r="AJ33" s="28"/>
      <c r="AK33" s="28"/>
      <c r="AL33" s="28"/>
      <c r="AM33" s="28"/>
      <c r="AN33" s="28"/>
      <c r="AO33" s="31"/>
    </row>
    <row r="34" spans="1:41" x14ac:dyDescent="0.3">
      <c r="A34" s="40" t="s">
        <v>129</v>
      </c>
      <c r="B34" s="83" t="e">
        <f>#REF!</f>
        <v>#REF!</v>
      </c>
      <c r="C34" s="41"/>
      <c r="D34" s="28"/>
      <c r="E34" s="28"/>
      <c r="F34" s="28"/>
      <c r="G34" s="28"/>
      <c r="H34" s="28"/>
      <c r="I34" s="29" t="s">
        <v>152</v>
      </c>
      <c r="J34" s="29"/>
      <c r="K34" s="30"/>
      <c r="L34" s="27"/>
      <c r="M34" s="28"/>
      <c r="N34" s="28"/>
      <c r="O34" s="28" t="s">
        <v>151</v>
      </c>
      <c r="P34" s="28"/>
      <c r="Q34" s="28"/>
      <c r="R34" s="28"/>
      <c r="S34" s="28"/>
      <c r="T34" s="31"/>
      <c r="U34" s="27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31"/>
    </row>
    <row r="35" spans="1:41" x14ac:dyDescent="0.3">
      <c r="A35" s="40" t="s">
        <v>130</v>
      </c>
      <c r="B35" s="83" t="e">
        <f>#REF!</f>
        <v>#REF!</v>
      </c>
      <c r="C35" s="41"/>
      <c r="D35" s="28"/>
      <c r="E35" s="28"/>
      <c r="F35" s="28"/>
      <c r="G35" s="28"/>
      <c r="H35" s="28"/>
      <c r="I35" s="29"/>
      <c r="J35" s="29" t="s">
        <v>152</v>
      </c>
      <c r="K35" s="30"/>
      <c r="L35" s="27"/>
      <c r="M35" s="28"/>
      <c r="N35" s="28"/>
      <c r="O35" s="28"/>
      <c r="P35" s="28" t="s">
        <v>151</v>
      </c>
      <c r="Q35" s="28"/>
      <c r="R35" s="28"/>
      <c r="S35" s="28"/>
      <c r="T35" s="31"/>
      <c r="U35" s="27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31"/>
    </row>
    <row r="36" spans="1:41" x14ac:dyDescent="0.3">
      <c r="A36" s="40" t="s">
        <v>131</v>
      </c>
      <c r="B36" s="83" t="e">
        <f>#REF!</f>
        <v>#REF!</v>
      </c>
      <c r="C36" s="41"/>
      <c r="D36" s="28"/>
      <c r="E36" s="28"/>
      <c r="F36" s="28"/>
      <c r="G36" s="28"/>
      <c r="H36" s="28"/>
      <c r="I36" s="29"/>
      <c r="J36" s="29"/>
      <c r="K36" s="30" t="s">
        <v>152</v>
      </c>
      <c r="L36" s="27"/>
      <c r="M36" s="28"/>
      <c r="N36" s="28"/>
      <c r="O36" s="28"/>
      <c r="P36" s="28"/>
      <c r="Q36" s="28" t="s">
        <v>151</v>
      </c>
      <c r="R36" s="28"/>
      <c r="S36" s="28"/>
      <c r="T36" s="31"/>
      <c r="U36" s="27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31"/>
    </row>
    <row r="37" spans="1:41" x14ac:dyDescent="0.3">
      <c r="A37" s="40" t="s">
        <v>132</v>
      </c>
      <c r="B37" s="83" t="e">
        <f>#REF!</f>
        <v>#REF!</v>
      </c>
      <c r="C37" s="41"/>
      <c r="D37" s="28"/>
      <c r="E37" s="28"/>
      <c r="F37" s="28"/>
      <c r="G37" s="28"/>
      <c r="H37" s="28"/>
      <c r="I37" s="29" t="s">
        <v>151</v>
      </c>
      <c r="J37" s="29"/>
      <c r="K37" s="30"/>
      <c r="L37" s="27"/>
      <c r="M37" s="28"/>
      <c r="N37" s="28"/>
      <c r="O37" s="28"/>
      <c r="P37" s="28"/>
      <c r="Q37" s="28"/>
      <c r="R37" s="28"/>
      <c r="S37" s="28"/>
      <c r="T37" s="31"/>
      <c r="U37" s="27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31"/>
    </row>
    <row r="38" spans="1:41" x14ac:dyDescent="0.3">
      <c r="A38" s="40" t="s">
        <v>134</v>
      </c>
      <c r="B38" s="83" t="e">
        <f>#REF!</f>
        <v>#REF!</v>
      </c>
      <c r="C38" s="41"/>
      <c r="D38" s="28"/>
      <c r="E38" s="28"/>
      <c r="F38" s="28"/>
      <c r="G38" s="28"/>
      <c r="H38" s="28"/>
      <c r="I38" s="29"/>
      <c r="J38" s="29" t="s">
        <v>151</v>
      </c>
      <c r="K38" s="30"/>
      <c r="L38" s="27"/>
      <c r="M38" s="28"/>
      <c r="N38" s="28"/>
      <c r="O38" s="28"/>
      <c r="P38" s="28"/>
      <c r="Q38" s="28"/>
      <c r="R38" s="28"/>
      <c r="S38" s="28"/>
      <c r="T38" s="31"/>
      <c r="U38" s="27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31"/>
    </row>
    <row r="39" spans="1:41" ht="13.5" customHeight="1" x14ac:dyDescent="0.3">
      <c r="A39" s="40" t="s">
        <v>133</v>
      </c>
      <c r="B39" s="83" t="e">
        <f>#REF!</f>
        <v>#REF!</v>
      </c>
      <c r="C39" s="78"/>
      <c r="D39" s="51"/>
      <c r="E39" s="51"/>
      <c r="F39" s="51"/>
      <c r="G39" s="51"/>
      <c r="H39" s="51"/>
      <c r="I39" s="52"/>
      <c r="J39" s="52"/>
      <c r="K39" s="53" t="s">
        <v>151</v>
      </c>
      <c r="L39" s="50"/>
      <c r="M39" s="51"/>
      <c r="N39" s="51"/>
      <c r="O39" s="51"/>
      <c r="P39" s="51"/>
      <c r="Q39" s="51"/>
      <c r="R39" s="51"/>
      <c r="S39" s="51"/>
      <c r="T39" s="54"/>
      <c r="U39" s="50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4"/>
    </row>
    <row r="40" spans="1:41" x14ac:dyDescent="0.3">
      <c r="A40" s="63" t="s">
        <v>39</v>
      </c>
      <c r="B40" s="84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4"/>
    </row>
    <row r="41" spans="1:41" x14ac:dyDescent="0.3">
      <c r="A41" s="40" t="s">
        <v>186</v>
      </c>
      <c r="B41" s="83" t="e">
        <f>#REF!</f>
        <v>#REF!</v>
      </c>
      <c r="C41" s="77" t="s">
        <v>151</v>
      </c>
      <c r="D41" s="46"/>
      <c r="E41" s="46"/>
      <c r="F41" s="46" t="s">
        <v>151</v>
      </c>
      <c r="G41" s="46"/>
      <c r="H41" s="46"/>
      <c r="I41" s="47" t="s">
        <v>151</v>
      </c>
      <c r="J41" s="47"/>
      <c r="K41" s="48"/>
      <c r="L41" s="45"/>
      <c r="M41" s="46"/>
      <c r="N41" s="46"/>
      <c r="O41" s="46"/>
      <c r="P41" s="46"/>
      <c r="Q41" s="46"/>
      <c r="R41" s="46"/>
      <c r="S41" s="46"/>
      <c r="T41" s="49"/>
      <c r="U41" s="45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9"/>
    </row>
    <row r="42" spans="1:41" x14ac:dyDescent="0.3">
      <c r="A42" s="40" t="s">
        <v>183</v>
      </c>
      <c r="B42" s="83" t="e">
        <f>#REF!</f>
        <v>#REF!</v>
      </c>
      <c r="C42" s="41"/>
      <c r="D42" s="28" t="s">
        <v>151</v>
      </c>
      <c r="E42" s="28"/>
      <c r="F42" s="28"/>
      <c r="G42" s="28" t="s">
        <v>151</v>
      </c>
      <c r="H42" s="28"/>
      <c r="I42" s="28"/>
      <c r="J42" s="29" t="s">
        <v>151</v>
      </c>
      <c r="K42" s="31"/>
      <c r="L42" s="35"/>
      <c r="M42" s="29"/>
      <c r="N42" s="28"/>
      <c r="O42" s="28"/>
      <c r="P42" s="28"/>
      <c r="Q42" s="28"/>
      <c r="R42" s="28"/>
      <c r="S42" s="28"/>
      <c r="T42" s="31"/>
      <c r="U42" s="27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31"/>
    </row>
    <row r="43" spans="1:41" x14ac:dyDescent="0.3">
      <c r="A43" s="40" t="s">
        <v>184</v>
      </c>
      <c r="B43" s="83" t="e">
        <f>#REF!</f>
        <v>#REF!</v>
      </c>
      <c r="C43" s="78"/>
      <c r="D43" s="51"/>
      <c r="E43" s="51" t="s">
        <v>151</v>
      </c>
      <c r="F43" s="51"/>
      <c r="G43" s="51"/>
      <c r="H43" s="51" t="s">
        <v>151</v>
      </c>
      <c r="I43" s="51"/>
      <c r="J43" s="51"/>
      <c r="K43" s="53" t="s">
        <v>151</v>
      </c>
      <c r="L43" s="58"/>
      <c r="M43" s="52"/>
      <c r="N43" s="51"/>
      <c r="O43" s="51"/>
      <c r="P43" s="51"/>
      <c r="Q43" s="51"/>
      <c r="R43" s="51"/>
      <c r="S43" s="51"/>
      <c r="T43" s="54"/>
      <c r="U43" s="50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4"/>
    </row>
    <row r="44" spans="1:41" x14ac:dyDescent="0.3">
      <c r="A44" s="63" t="s">
        <v>40</v>
      </c>
      <c r="B44" s="84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4"/>
    </row>
    <row r="45" spans="1:41" x14ac:dyDescent="0.3">
      <c r="A45" s="40" t="s">
        <v>20</v>
      </c>
      <c r="B45" s="83" t="e">
        <f>#REF!</f>
        <v>#REF!</v>
      </c>
      <c r="C45" s="77"/>
      <c r="D45" s="46"/>
      <c r="E45" s="46"/>
      <c r="F45" s="46"/>
      <c r="G45" s="46"/>
      <c r="H45" s="46"/>
      <c r="I45" s="47"/>
      <c r="J45" s="47"/>
      <c r="K45" s="49"/>
      <c r="L45" s="59" t="s">
        <v>151</v>
      </c>
      <c r="M45" s="47"/>
      <c r="N45" s="46"/>
      <c r="O45" s="46"/>
      <c r="P45" s="46"/>
      <c r="Q45" s="46"/>
      <c r="R45" s="46"/>
      <c r="S45" s="46"/>
      <c r="T45" s="49"/>
      <c r="U45" s="45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9"/>
    </row>
    <row r="46" spans="1:41" x14ac:dyDescent="0.3">
      <c r="A46" s="40" t="s">
        <v>104</v>
      </c>
      <c r="B46" s="83" t="e">
        <f>#REF!</f>
        <v>#REF!</v>
      </c>
      <c r="C46" s="41"/>
      <c r="D46" s="28"/>
      <c r="E46" s="28"/>
      <c r="F46" s="28"/>
      <c r="G46" s="28"/>
      <c r="H46" s="28"/>
      <c r="I46" s="29"/>
      <c r="J46" s="29"/>
      <c r="K46" s="31"/>
      <c r="L46" s="35"/>
      <c r="M46" s="29" t="s">
        <v>151</v>
      </c>
      <c r="N46" s="28"/>
      <c r="O46" s="28"/>
      <c r="P46" s="28"/>
      <c r="Q46" s="28"/>
      <c r="R46" s="28"/>
      <c r="S46" s="28"/>
      <c r="T46" s="31"/>
      <c r="U46" s="27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31"/>
    </row>
    <row r="47" spans="1:41" x14ac:dyDescent="0.3">
      <c r="A47" s="40" t="s">
        <v>21</v>
      </c>
      <c r="B47" s="83" t="e">
        <f>#REF!</f>
        <v>#REF!</v>
      </c>
      <c r="C47" s="41"/>
      <c r="D47" s="28"/>
      <c r="E47" s="28"/>
      <c r="F47" s="28"/>
      <c r="G47" s="28"/>
      <c r="H47" s="28"/>
      <c r="I47" s="29"/>
      <c r="J47" s="29"/>
      <c r="K47" s="31"/>
      <c r="L47" s="35"/>
      <c r="M47" s="29"/>
      <c r="N47" s="28" t="s">
        <v>151</v>
      </c>
      <c r="O47" s="28"/>
      <c r="P47" s="28"/>
      <c r="Q47" s="28"/>
      <c r="R47" s="28"/>
      <c r="S47" s="28"/>
      <c r="T47" s="31"/>
      <c r="U47" s="27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31"/>
    </row>
    <row r="48" spans="1:41" x14ac:dyDescent="0.3">
      <c r="A48" s="40" t="s">
        <v>176</v>
      </c>
      <c r="B48" s="83" t="e">
        <f>#REF!</f>
        <v>#REF!</v>
      </c>
      <c r="C48" s="41"/>
      <c r="D48" s="28"/>
      <c r="E48" s="28"/>
      <c r="F48" s="28"/>
      <c r="G48" s="28"/>
      <c r="H48" s="28"/>
      <c r="I48" s="29"/>
      <c r="J48" s="29"/>
      <c r="K48" s="30"/>
      <c r="L48" s="27"/>
      <c r="M48" s="28"/>
      <c r="N48" s="28"/>
      <c r="O48" s="29" t="s">
        <v>151</v>
      </c>
      <c r="P48" s="29"/>
      <c r="Q48" s="29"/>
      <c r="R48" s="28" t="s">
        <v>151</v>
      </c>
      <c r="S48" s="28"/>
      <c r="T48" s="31"/>
      <c r="U48" s="27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31"/>
    </row>
    <row r="49" spans="1:41" x14ac:dyDescent="0.3">
      <c r="A49" s="40" t="s">
        <v>177</v>
      </c>
      <c r="B49" s="83" t="e">
        <f>#REF!</f>
        <v>#REF!</v>
      </c>
      <c r="C49" s="41"/>
      <c r="D49" s="28"/>
      <c r="E49" s="28"/>
      <c r="F49" s="28"/>
      <c r="G49" s="28"/>
      <c r="H49" s="28"/>
      <c r="I49" s="29"/>
      <c r="J49" s="29"/>
      <c r="K49" s="30"/>
      <c r="L49" s="27"/>
      <c r="M49" s="28"/>
      <c r="N49" s="28"/>
      <c r="O49" s="29"/>
      <c r="P49" s="29" t="s">
        <v>151</v>
      </c>
      <c r="Q49" s="29"/>
      <c r="R49" s="28"/>
      <c r="S49" s="28" t="s">
        <v>151</v>
      </c>
      <c r="T49" s="31"/>
      <c r="U49" s="27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31"/>
    </row>
    <row r="50" spans="1:41" x14ac:dyDescent="0.3">
      <c r="A50" s="40" t="s">
        <v>178</v>
      </c>
      <c r="B50" s="83" t="e">
        <f>#REF!</f>
        <v>#REF!</v>
      </c>
      <c r="C50" s="78"/>
      <c r="D50" s="51"/>
      <c r="E50" s="51"/>
      <c r="F50" s="51"/>
      <c r="G50" s="51"/>
      <c r="H50" s="51"/>
      <c r="I50" s="52"/>
      <c r="J50" s="52"/>
      <c r="K50" s="53"/>
      <c r="L50" s="50"/>
      <c r="M50" s="51"/>
      <c r="N50" s="51"/>
      <c r="O50" s="52"/>
      <c r="P50" s="52"/>
      <c r="Q50" s="52" t="s">
        <v>151</v>
      </c>
      <c r="R50" s="51"/>
      <c r="S50" s="51"/>
      <c r="T50" s="54" t="s">
        <v>151</v>
      </c>
      <c r="U50" s="50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4"/>
    </row>
    <row r="51" spans="1:41" x14ac:dyDescent="0.3">
      <c r="A51" s="63" t="s">
        <v>41</v>
      </c>
      <c r="B51" s="8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4"/>
    </row>
    <row r="52" spans="1:41" x14ac:dyDescent="0.3">
      <c r="A52" s="40" t="s">
        <v>185</v>
      </c>
      <c r="B52" s="83" t="e">
        <f>#REF!</f>
        <v>#REF!</v>
      </c>
      <c r="C52" s="77"/>
      <c r="D52" s="46"/>
      <c r="E52" s="46"/>
      <c r="F52" s="46"/>
      <c r="G52" s="46"/>
      <c r="H52" s="46"/>
      <c r="I52" s="47" t="s">
        <v>151</v>
      </c>
      <c r="J52" s="47"/>
      <c r="K52" s="48"/>
      <c r="L52" s="45"/>
      <c r="M52" s="46"/>
      <c r="N52" s="46"/>
      <c r="O52" s="46"/>
      <c r="P52" s="46"/>
      <c r="Q52" s="46"/>
      <c r="R52" s="46"/>
      <c r="S52" s="46"/>
      <c r="T52" s="49"/>
      <c r="U52" s="45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9"/>
    </row>
    <row r="53" spans="1:41" x14ac:dyDescent="0.3">
      <c r="A53" s="40" t="s">
        <v>179</v>
      </c>
      <c r="B53" s="83" t="e">
        <f>#REF!</f>
        <v>#REF!</v>
      </c>
      <c r="C53" s="41"/>
      <c r="D53" s="28"/>
      <c r="E53" s="28"/>
      <c r="F53" s="28"/>
      <c r="G53" s="28"/>
      <c r="H53" s="28"/>
      <c r="I53" s="29"/>
      <c r="J53" s="29" t="s">
        <v>151</v>
      </c>
      <c r="K53" s="30"/>
      <c r="L53" s="27"/>
      <c r="M53" s="28"/>
      <c r="N53" s="28"/>
      <c r="O53" s="28"/>
      <c r="P53" s="28"/>
      <c r="Q53" s="28"/>
      <c r="R53" s="28"/>
      <c r="S53" s="28"/>
      <c r="T53" s="31"/>
      <c r="U53" s="27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31"/>
    </row>
    <row r="54" spans="1:41" x14ac:dyDescent="0.3">
      <c r="A54" s="40" t="s">
        <v>180</v>
      </c>
      <c r="B54" s="83" t="e">
        <f>#REF!</f>
        <v>#REF!</v>
      </c>
      <c r="C54" s="78"/>
      <c r="D54" s="51"/>
      <c r="E54" s="51"/>
      <c r="F54" s="51"/>
      <c r="G54" s="51"/>
      <c r="H54" s="51"/>
      <c r="I54" s="52"/>
      <c r="J54" s="52"/>
      <c r="K54" s="53" t="s">
        <v>151</v>
      </c>
      <c r="L54" s="50"/>
      <c r="M54" s="51"/>
      <c r="N54" s="51"/>
      <c r="O54" s="51"/>
      <c r="P54" s="51"/>
      <c r="Q54" s="51"/>
      <c r="R54" s="51"/>
      <c r="S54" s="51"/>
      <c r="T54" s="54"/>
      <c r="U54" s="50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4"/>
    </row>
    <row r="55" spans="1:41" x14ac:dyDescent="0.3">
      <c r="A55" s="63" t="s">
        <v>42</v>
      </c>
      <c r="B55" s="84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4"/>
    </row>
    <row r="56" spans="1:41" x14ac:dyDescent="0.3">
      <c r="A56" s="40" t="s">
        <v>149</v>
      </c>
      <c r="B56" s="81" t="e">
        <f>Fall_EM</f>
        <v>#REF!</v>
      </c>
      <c r="C56" s="77"/>
      <c r="D56" s="46"/>
      <c r="E56" s="46"/>
      <c r="F56" s="46"/>
      <c r="G56" s="46"/>
      <c r="H56" s="46"/>
      <c r="I56" s="47"/>
      <c r="J56" s="47"/>
      <c r="K56" s="48"/>
      <c r="L56" s="45"/>
      <c r="M56" s="46"/>
      <c r="N56" s="46"/>
      <c r="O56" s="46"/>
      <c r="P56" s="46"/>
      <c r="Q56" s="46"/>
      <c r="R56" s="46"/>
      <c r="S56" s="46"/>
      <c r="T56" s="49"/>
      <c r="U56" s="45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 t="s">
        <v>151</v>
      </c>
      <c r="AN56" s="46"/>
      <c r="AO56" s="49"/>
    </row>
    <row r="57" spans="1:41" x14ac:dyDescent="0.3">
      <c r="A57" s="40" t="s">
        <v>174</v>
      </c>
      <c r="B57" s="81" t="e">
        <f>Fall_EM</f>
        <v>#REF!</v>
      </c>
      <c r="C57" s="41"/>
      <c r="D57" s="28"/>
      <c r="E57" s="28"/>
      <c r="F57" s="28"/>
      <c r="G57" s="28"/>
      <c r="H57" s="28"/>
      <c r="I57" s="29"/>
      <c r="J57" s="29"/>
      <c r="K57" s="30"/>
      <c r="L57" s="27"/>
      <c r="M57" s="28"/>
      <c r="N57" s="28"/>
      <c r="O57" s="28"/>
      <c r="P57" s="28"/>
      <c r="Q57" s="28"/>
      <c r="R57" s="28"/>
      <c r="S57" s="28"/>
      <c r="T57" s="31"/>
      <c r="U57" s="27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 t="s">
        <v>151</v>
      </c>
      <c r="AO57" s="31"/>
    </row>
    <row r="58" spans="1:41" x14ac:dyDescent="0.3">
      <c r="A58" s="40" t="s">
        <v>175</v>
      </c>
      <c r="B58" s="81" t="e">
        <f>Fall_EM</f>
        <v>#REF!</v>
      </c>
      <c r="C58" s="78"/>
      <c r="D58" s="51"/>
      <c r="E58" s="51"/>
      <c r="F58" s="51"/>
      <c r="G58" s="51"/>
      <c r="H58" s="51"/>
      <c r="I58" s="52"/>
      <c r="J58" s="52"/>
      <c r="K58" s="53"/>
      <c r="L58" s="50"/>
      <c r="M58" s="51"/>
      <c r="N58" s="51"/>
      <c r="O58" s="51"/>
      <c r="P58" s="51"/>
      <c r="Q58" s="51"/>
      <c r="R58" s="51"/>
      <c r="S58" s="51"/>
      <c r="T58" s="54"/>
      <c r="U58" s="50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4" t="s">
        <v>151</v>
      </c>
    </row>
    <row r="59" spans="1:41" x14ac:dyDescent="0.3">
      <c r="A59" s="61" t="s">
        <v>43</v>
      </c>
      <c r="B59" s="8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5"/>
    </row>
    <row r="60" spans="1:41" x14ac:dyDescent="0.3">
      <c r="A60" s="62" t="s">
        <v>44</v>
      </c>
      <c r="B60" s="81"/>
      <c r="C60" s="79"/>
      <c r="D60" s="56"/>
      <c r="E60" s="56"/>
      <c r="F60" s="56"/>
      <c r="G60" s="56"/>
      <c r="H60" s="56"/>
      <c r="I60" s="56"/>
      <c r="J60" s="56"/>
      <c r="K60" s="57"/>
      <c r="L60" s="55"/>
      <c r="M60" s="56"/>
      <c r="N60" s="56"/>
      <c r="O60" s="56"/>
      <c r="P60" s="56"/>
      <c r="Q60" s="56"/>
      <c r="R60" s="56"/>
      <c r="S60" s="56"/>
      <c r="T60" s="57"/>
      <c r="U60" s="55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7"/>
    </row>
    <row r="61" spans="1:41" x14ac:dyDescent="0.3">
      <c r="A61" s="40" t="s">
        <v>106</v>
      </c>
      <c r="B61" s="83" t="e">
        <f>#REF!</f>
        <v>#REF!</v>
      </c>
      <c r="C61" s="41" t="s">
        <v>151</v>
      </c>
      <c r="D61" s="28"/>
      <c r="E61" s="28"/>
      <c r="F61" s="28"/>
      <c r="G61" s="28"/>
      <c r="H61" s="28"/>
      <c r="I61" s="28" t="s">
        <v>151</v>
      </c>
      <c r="J61" s="28"/>
      <c r="K61" s="31"/>
      <c r="L61" s="27"/>
      <c r="M61" s="28"/>
      <c r="N61" s="28"/>
      <c r="O61" s="28"/>
      <c r="P61" s="28"/>
      <c r="Q61" s="28"/>
      <c r="R61" s="28"/>
      <c r="S61" s="28"/>
      <c r="T61" s="31"/>
      <c r="U61" s="27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31"/>
    </row>
    <row r="62" spans="1:41" x14ac:dyDescent="0.3">
      <c r="A62" s="40" t="s">
        <v>107</v>
      </c>
      <c r="B62" s="83" t="e">
        <f>#REF!</f>
        <v>#REF!</v>
      </c>
      <c r="C62" s="41"/>
      <c r="D62" s="28" t="s">
        <v>151</v>
      </c>
      <c r="E62" s="28"/>
      <c r="F62" s="28"/>
      <c r="G62" s="28"/>
      <c r="H62" s="28"/>
      <c r="I62" s="28"/>
      <c r="J62" s="28" t="s">
        <v>151</v>
      </c>
      <c r="K62" s="30"/>
      <c r="L62" s="27"/>
      <c r="M62" s="28"/>
      <c r="N62" s="28"/>
      <c r="O62" s="28"/>
      <c r="P62" s="28"/>
      <c r="Q62" s="28"/>
      <c r="R62" s="28"/>
      <c r="S62" s="28"/>
      <c r="T62" s="31"/>
      <c r="U62" s="27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31"/>
    </row>
    <row r="63" spans="1:41" x14ac:dyDescent="0.3">
      <c r="A63" s="40" t="s">
        <v>108</v>
      </c>
      <c r="B63" s="83" t="e">
        <f>#REF!</f>
        <v>#REF!</v>
      </c>
      <c r="C63" s="41"/>
      <c r="D63" s="28"/>
      <c r="E63" s="28" t="s">
        <v>151</v>
      </c>
      <c r="F63" s="28"/>
      <c r="G63" s="28"/>
      <c r="H63" s="28"/>
      <c r="I63" s="28"/>
      <c r="J63" s="28"/>
      <c r="K63" s="31" t="s">
        <v>151</v>
      </c>
      <c r="L63" s="27"/>
      <c r="M63" s="28"/>
      <c r="N63" s="28"/>
      <c r="O63" s="28"/>
      <c r="P63" s="28"/>
      <c r="Q63" s="28"/>
      <c r="R63" s="28"/>
      <c r="S63" s="28"/>
      <c r="T63" s="31"/>
      <c r="U63" s="27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31"/>
    </row>
    <row r="64" spans="1:41" x14ac:dyDescent="0.3">
      <c r="A64" s="40" t="s">
        <v>102</v>
      </c>
      <c r="B64" s="83" t="e">
        <f>#REF!</f>
        <v>#REF!</v>
      </c>
      <c r="C64" s="41"/>
      <c r="D64" s="28"/>
      <c r="E64" s="28"/>
      <c r="F64" s="28" t="s">
        <v>151</v>
      </c>
      <c r="G64" s="28"/>
      <c r="H64" s="28"/>
      <c r="I64" s="29"/>
      <c r="J64" s="29"/>
      <c r="K64" s="30"/>
      <c r="L64" s="27"/>
      <c r="M64" s="28"/>
      <c r="N64" s="28"/>
      <c r="O64" s="28"/>
      <c r="P64" s="28"/>
      <c r="Q64" s="28"/>
      <c r="R64" s="28"/>
      <c r="S64" s="28"/>
      <c r="T64" s="31"/>
      <c r="U64" s="27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31"/>
    </row>
    <row r="65" spans="1:41" x14ac:dyDescent="0.3">
      <c r="A65" s="40" t="s">
        <v>112</v>
      </c>
      <c r="B65" s="83" t="e">
        <f>#REF!</f>
        <v>#REF!</v>
      </c>
      <c r="C65" s="41"/>
      <c r="D65" s="28"/>
      <c r="E65" s="28"/>
      <c r="F65" s="28"/>
      <c r="G65" s="28" t="s">
        <v>151</v>
      </c>
      <c r="H65" s="28"/>
      <c r="I65" s="29"/>
      <c r="J65" s="29"/>
      <c r="K65" s="30"/>
      <c r="L65" s="27"/>
      <c r="M65" s="28"/>
      <c r="N65" s="28"/>
      <c r="O65" s="28"/>
      <c r="P65" s="28"/>
      <c r="Q65" s="28"/>
      <c r="R65" s="28"/>
      <c r="S65" s="28"/>
      <c r="T65" s="31"/>
      <c r="U65" s="27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31"/>
    </row>
    <row r="66" spans="1:41" x14ac:dyDescent="0.3">
      <c r="A66" s="40" t="s">
        <v>103</v>
      </c>
      <c r="B66" s="83" t="e">
        <f>#REF!</f>
        <v>#REF!</v>
      </c>
      <c r="C66" s="78"/>
      <c r="D66" s="51"/>
      <c r="E66" s="51"/>
      <c r="F66" s="51"/>
      <c r="G66" s="51"/>
      <c r="H66" s="51" t="s">
        <v>151</v>
      </c>
      <c r="I66" s="52"/>
      <c r="J66" s="52"/>
      <c r="K66" s="53"/>
      <c r="L66" s="50"/>
      <c r="M66" s="51"/>
      <c r="N66" s="51"/>
      <c r="O66" s="51"/>
      <c r="P66" s="51"/>
      <c r="Q66" s="51"/>
      <c r="R66" s="51"/>
      <c r="S66" s="51"/>
      <c r="T66" s="54"/>
      <c r="U66" s="50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4"/>
    </row>
    <row r="67" spans="1:41" x14ac:dyDescent="0.3">
      <c r="A67" s="63" t="s">
        <v>37</v>
      </c>
      <c r="B67" s="84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4"/>
    </row>
    <row r="68" spans="1:41" x14ac:dyDescent="0.3">
      <c r="A68" s="40" t="s">
        <v>168</v>
      </c>
      <c r="B68" s="83" t="e">
        <f>#REF!</f>
        <v>#REF!</v>
      </c>
      <c r="C68" s="77"/>
      <c r="D68" s="46"/>
      <c r="E68" s="46"/>
      <c r="F68" s="46"/>
      <c r="G68" s="46"/>
      <c r="H68" s="46"/>
      <c r="I68" s="47"/>
      <c r="J68" s="47"/>
      <c r="K68" s="48"/>
      <c r="L68" s="45" t="s">
        <v>151</v>
      </c>
      <c r="M68" s="46"/>
      <c r="N68" s="46"/>
      <c r="O68" s="46"/>
      <c r="P68" s="46"/>
      <c r="Q68" s="46"/>
      <c r="R68" s="46"/>
      <c r="S68" s="46"/>
      <c r="T68" s="49"/>
      <c r="U68" s="45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9"/>
    </row>
    <row r="69" spans="1:41" x14ac:dyDescent="0.3">
      <c r="A69" s="40" t="s">
        <v>169</v>
      </c>
      <c r="B69" s="83" t="e">
        <f>#REF!</f>
        <v>#REF!</v>
      </c>
      <c r="C69" s="41"/>
      <c r="D69" s="28"/>
      <c r="E69" s="28"/>
      <c r="F69" s="28"/>
      <c r="G69" s="28"/>
      <c r="H69" s="28"/>
      <c r="I69" s="29"/>
      <c r="J69" s="29"/>
      <c r="K69" s="30"/>
      <c r="L69" s="27"/>
      <c r="M69" s="28" t="s">
        <v>151</v>
      </c>
      <c r="N69" s="28"/>
      <c r="O69" s="28"/>
      <c r="P69" s="28"/>
      <c r="Q69" s="28"/>
      <c r="R69" s="28"/>
      <c r="S69" s="28"/>
      <c r="T69" s="31"/>
      <c r="U69" s="27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31"/>
    </row>
    <row r="70" spans="1:41" x14ac:dyDescent="0.3">
      <c r="A70" s="40" t="s">
        <v>170</v>
      </c>
      <c r="B70" s="83" t="e">
        <f>#REF!</f>
        <v>#REF!</v>
      </c>
      <c r="C70" s="41"/>
      <c r="D70" s="28"/>
      <c r="E70" s="28"/>
      <c r="F70" s="28"/>
      <c r="G70" s="28"/>
      <c r="H70" s="28"/>
      <c r="I70" s="29"/>
      <c r="J70" s="29"/>
      <c r="K70" s="30"/>
      <c r="L70" s="27"/>
      <c r="M70" s="28"/>
      <c r="N70" s="28" t="s">
        <v>151</v>
      </c>
      <c r="O70" s="28"/>
      <c r="P70" s="28"/>
      <c r="Q70" s="28"/>
      <c r="R70" s="28"/>
      <c r="S70" s="28"/>
      <c r="T70" s="31"/>
      <c r="U70" s="27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31"/>
    </row>
    <row r="71" spans="1:41" x14ac:dyDescent="0.3">
      <c r="A71" s="40" t="s">
        <v>171</v>
      </c>
      <c r="B71" s="83" t="e">
        <f>#REF!</f>
        <v>#REF!</v>
      </c>
      <c r="C71" s="41"/>
      <c r="D71" s="28"/>
      <c r="E71" s="28"/>
      <c r="F71" s="28"/>
      <c r="G71" s="28"/>
      <c r="H71" s="28"/>
      <c r="I71" s="29"/>
      <c r="J71" s="29"/>
      <c r="K71" s="30"/>
      <c r="L71" s="27"/>
      <c r="M71" s="28"/>
      <c r="N71" s="28"/>
      <c r="O71" s="28" t="s">
        <v>151</v>
      </c>
      <c r="P71" s="28"/>
      <c r="Q71" s="28"/>
      <c r="R71" s="28"/>
      <c r="S71" s="28"/>
      <c r="T71" s="31"/>
      <c r="U71" s="27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31"/>
    </row>
    <row r="72" spans="1:41" x14ac:dyDescent="0.3">
      <c r="A72" s="40" t="s">
        <v>172</v>
      </c>
      <c r="B72" s="83" t="e">
        <f>#REF!</f>
        <v>#REF!</v>
      </c>
      <c r="C72" s="41"/>
      <c r="D72" s="28"/>
      <c r="E72" s="28"/>
      <c r="F72" s="28"/>
      <c r="G72" s="28"/>
      <c r="H72" s="28"/>
      <c r="I72" s="29"/>
      <c r="J72" s="29"/>
      <c r="K72" s="30"/>
      <c r="L72" s="27"/>
      <c r="M72" s="28"/>
      <c r="N72" s="28"/>
      <c r="O72" s="28"/>
      <c r="P72" s="28" t="s">
        <v>151</v>
      </c>
      <c r="Q72" s="28"/>
      <c r="R72" s="28"/>
      <c r="S72" s="28"/>
      <c r="T72" s="31"/>
      <c r="U72" s="27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31"/>
    </row>
    <row r="73" spans="1:41" x14ac:dyDescent="0.3">
      <c r="A73" s="40" t="s">
        <v>173</v>
      </c>
      <c r="B73" s="83" t="e">
        <f>#REF!</f>
        <v>#REF!</v>
      </c>
      <c r="C73" s="41"/>
      <c r="D73" s="28"/>
      <c r="E73" s="28"/>
      <c r="F73" s="28"/>
      <c r="G73" s="28"/>
      <c r="H73" s="28"/>
      <c r="I73" s="29"/>
      <c r="J73" s="29"/>
      <c r="K73" s="30"/>
      <c r="L73" s="27"/>
      <c r="M73" s="28"/>
      <c r="N73" s="28"/>
      <c r="O73" s="28"/>
      <c r="P73" s="28"/>
      <c r="Q73" s="28" t="s">
        <v>151</v>
      </c>
      <c r="R73" s="28"/>
      <c r="S73" s="28"/>
      <c r="T73" s="31"/>
      <c r="U73" s="27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31"/>
    </row>
    <row r="74" spans="1:41" x14ac:dyDescent="0.3">
      <c r="A74" s="63" t="s">
        <v>45</v>
      </c>
      <c r="B74" s="84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4"/>
    </row>
    <row r="75" spans="1:41" x14ac:dyDescent="0.3">
      <c r="A75" s="40" t="s">
        <v>181</v>
      </c>
      <c r="B75" s="85" t="e">
        <f>#REF!</f>
        <v>#REF!</v>
      </c>
      <c r="C75" s="41" t="s">
        <v>151</v>
      </c>
      <c r="D75" s="28"/>
      <c r="E75" s="28"/>
      <c r="F75" s="28" t="s">
        <v>151</v>
      </c>
      <c r="G75" s="28"/>
      <c r="H75" s="28"/>
      <c r="I75" s="29"/>
      <c r="J75" s="29"/>
      <c r="K75" s="30"/>
      <c r="L75" s="27"/>
      <c r="M75" s="28"/>
      <c r="N75" s="28"/>
      <c r="O75" s="28"/>
      <c r="P75" s="28"/>
      <c r="Q75" s="28"/>
      <c r="R75" s="28"/>
      <c r="S75" s="28"/>
      <c r="T75" s="31"/>
      <c r="U75" s="27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31"/>
    </row>
    <row r="76" spans="1:41" x14ac:dyDescent="0.3">
      <c r="A76" s="40" t="s">
        <v>183</v>
      </c>
      <c r="B76" s="85" t="e">
        <f>#REF!</f>
        <v>#REF!</v>
      </c>
      <c r="C76" s="41"/>
      <c r="D76" s="28" t="s">
        <v>151</v>
      </c>
      <c r="E76" s="28"/>
      <c r="F76" s="28"/>
      <c r="G76" s="28" t="s">
        <v>151</v>
      </c>
      <c r="H76" s="28"/>
      <c r="I76" s="29"/>
      <c r="J76" s="29"/>
      <c r="K76" s="30"/>
      <c r="L76" s="27"/>
      <c r="M76" s="28"/>
      <c r="N76" s="28"/>
      <c r="O76" s="28"/>
      <c r="P76" s="28"/>
      <c r="Q76" s="28"/>
      <c r="R76" s="28"/>
      <c r="S76" s="28"/>
      <c r="T76" s="31"/>
      <c r="U76" s="27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31"/>
    </row>
    <row r="77" spans="1:41" x14ac:dyDescent="0.3">
      <c r="A77" s="40" t="s">
        <v>184</v>
      </c>
      <c r="B77" s="85" t="e">
        <f>#REF!</f>
        <v>#REF!</v>
      </c>
      <c r="C77" s="41"/>
      <c r="D77" s="28"/>
      <c r="E77" s="28" t="s">
        <v>151</v>
      </c>
      <c r="F77" s="28"/>
      <c r="G77" s="28"/>
      <c r="H77" s="28" t="s">
        <v>151</v>
      </c>
      <c r="I77" s="28"/>
      <c r="J77" s="28"/>
      <c r="K77" s="30"/>
      <c r="L77" s="27"/>
      <c r="M77" s="28"/>
      <c r="N77" s="28"/>
      <c r="O77" s="28"/>
      <c r="P77" s="28"/>
      <c r="Q77" s="28"/>
      <c r="R77" s="28"/>
      <c r="S77" s="28"/>
      <c r="T77" s="31"/>
      <c r="U77" s="27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31"/>
    </row>
    <row r="78" spans="1:41" x14ac:dyDescent="0.3">
      <c r="A78" s="40" t="s">
        <v>185</v>
      </c>
      <c r="B78" s="81" t="e">
        <f>#REF!</f>
        <v>#REF!</v>
      </c>
      <c r="C78" s="41"/>
      <c r="D78" s="28"/>
      <c r="E78" s="28"/>
      <c r="F78" s="28"/>
      <c r="G78" s="28"/>
      <c r="H78" s="28"/>
      <c r="I78" s="29" t="s">
        <v>151</v>
      </c>
      <c r="J78" s="29"/>
      <c r="K78" s="30"/>
      <c r="L78" s="27"/>
      <c r="M78" s="28"/>
      <c r="N78" s="28"/>
      <c r="O78" s="28"/>
      <c r="P78" s="28"/>
      <c r="Q78" s="28"/>
      <c r="R78" s="28"/>
      <c r="S78" s="28"/>
      <c r="T78" s="31"/>
      <c r="U78" s="27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31"/>
    </row>
    <row r="79" spans="1:41" x14ac:dyDescent="0.3">
      <c r="A79" s="40" t="s">
        <v>179</v>
      </c>
      <c r="B79" s="81" t="e">
        <f>#REF!</f>
        <v>#REF!</v>
      </c>
      <c r="C79" s="41"/>
      <c r="D79" s="28"/>
      <c r="E79" s="28"/>
      <c r="F79" s="28"/>
      <c r="G79" s="28"/>
      <c r="H79" s="28"/>
      <c r="I79" s="29"/>
      <c r="J79" s="29" t="s">
        <v>151</v>
      </c>
      <c r="K79" s="30"/>
      <c r="L79" s="27"/>
      <c r="M79" s="28"/>
      <c r="N79" s="28"/>
      <c r="O79" s="28"/>
      <c r="P79" s="28"/>
      <c r="Q79" s="28"/>
      <c r="R79" s="28"/>
      <c r="S79" s="28"/>
      <c r="T79" s="31"/>
      <c r="U79" s="27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31"/>
    </row>
    <row r="80" spans="1:41" x14ac:dyDescent="0.3">
      <c r="A80" s="40" t="s">
        <v>180</v>
      </c>
      <c r="B80" s="81" t="e">
        <f>#REF!</f>
        <v>#REF!</v>
      </c>
      <c r="C80" s="78"/>
      <c r="D80" s="51"/>
      <c r="E80" s="51"/>
      <c r="F80" s="51"/>
      <c r="G80" s="51"/>
      <c r="H80" s="51"/>
      <c r="I80" s="28"/>
      <c r="J80" s="28"/>
      <c r="K80" s="30" t="s">
        <v>151</v>
      </c>
      <c r="L80" s="27"/>
      <c r="M80" s="28"/>
      <c r="N80" s="28"/>
      <c r="O80" s="28"/>
      <c r="P80" s="28"/>
      <c r="Q80" s="28"/>
      <c r="R80" s="28"/>
      <c r="S80" s="28"/>
      <c r="T80" s="31"/>
      <c r="U80" s="27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31"/>
    </row>
    <row r="81" spans="1:41" x14ac:dyDescent="0.3">
      <c r="A81" s="63" t="s">
        <v>47</v>
      </c>
      <c r="B81" s="84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4"/>
    </row>
    <row r="82" spans="1:41" x14ac:dyDescent="0.3">
      <c r="A82" s="40" t="s">
        <v>164</v>
      </c>
      <c r="B82" s="83" t="e">
        <f>#REF!</f>
        <v>#REF!</v>
      </c>
      <c r="C82" s="77" t="s">
        <v>151</v>
      </c>
      <c r="D82" s="46"/>
      <c r="E82" s="46"/>
      <c r="F82" s="46"/>
      <c r="G82" s="46"/>
      <c r="H82" s="46"/>
      <c r="I82" s="29" t="s">
        <v>151</v>
      </c>
      <c r="J82" s="29"/>
      <c r="K82" s="30"/>
      <c r="L82" s="27"/>
      <c r="M82" s="28"/>
      <c r="N82" s="28"/>
      <c r="O82" s="28"/>
      <c r="P82" s="28"/>
      <c r="Q82" s="28"/>
      <c r="R82" s="28"/>
      <c r="S82" s="28"/>
      <c r="T82" s="31"/>
      <c r="U82" s="27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31"/>
    </row>
    <row r="83" spans="1:41" x14ac:dyDescent="0.3">
      <c r="A83" s="40" t="s">
        <v>165</v>
      </c>
      <c r="B83" s="83" t="e">
        <f>#REF!</f>
        <v>#REF!</v>
      </c>
      <c r="C83" s="41"/>
      <c r="D83" s="28" t="s">
        <v>151</v>
      </c>
      <c r="E83" s="28"/>
      <c r="F83" s="28"/>
      <c r="G83" s="28"/>
      <c r="H83" s="28"/>
      <c r="I83" s="29"/>
      <c r="J83" s="29" t="s">
        <v>151</v>
      </c>
      <c r="K83" s="30"/>
      <c r="L83" s="27"/>
      <c r="M83" s="28"/>
      <c r="N83" s="28"/>
      <c r="O83" s="28"/>
      <c r="P83" s="28"/>
      <c r="Q83" s="28"/>
      <c r="R83" s="28"/>
      <c r="S83" s="28"/>
      <c r="T83" s="31"/>
      <c r="U83" s="27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31"/>
    </row>
    <row r="84" spans="1:41" x14ac:dyDescent="0.3">
      <c r="A84" s="40" t="s">
        <v>166</v>
      </c>
      <c r="B84" s="83" t="e">
        <f>#REF!</f>
        <v>#REF!</v>
      </c>
      <c r="C84" s="78"/>
      <c r="D84" s="51"/>
      <c r="E84" s="28" t="s">
        <v>151</v>
      </c>
      <c r="F84" s="28"/>
      <c r="G84" s="28"/>
      <c r="H84" s="28"/>
      <c r="I84" s="29"/>
      <c r="J84" s="29"/>
      <c r="K84" s="30" t="s">
        <v>151</v>
      </c>
      <c r="L84" s="27"/>
      <c r="M84" s="28"/>
      <c r="N84" s="28"/>
      <c r="O84" s="28"/>
      <c r="P84" s="28"/>
      <c r="Q84" s="28"/>
      <c r="R84" s="28"/>
      <c r="S84" s="28"/>
      <c r="T84" s="31"/>
      <c r="U84" s="27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31"/>
    </row>
    <row r="85" spans="1:41" x14ac:dyDescent="0.3">
      <c r="A85" s="63" t="s">
        <v>48</v>
      </c>
      <c r="B85" s="84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4"/>
    </row>
    <row r="86" spans="1:41" x14ac:dyDescent="0.3">
      <c r="A86" s="40" t="s">
        <v>145</v>
      </c>
      <c r="B86" s="81" t="e">
        <f>Fall_M1</f>
        <v>#REF!</v>
      </c>
      <c r="C86" s="77"/>
      <c r="D86" s="46"/>
      <c r="E86" s="28"/>
      <c r="F86" s="28"/>
      <c r="G86" s="28"/>
      <c r="H86" s="28"/>
      <c r="I86" s="29"/>
      <c r="J86" s="29"/>
      <c r="K86" s="30"/>
      <c r="L86" s="27"/>
      <c r="M86" s="28"/>
      <c r="N86" s="28"/>
      <c r="O86" s="28"/>
      <c r="P86" s="28"/>
      <c r="Q86" s="28"/>
      <c r="R86" s="28"/>
      <c r="S86" s="28"/>
      <c r="T86" s="31"/>
      <c r="U86" s="27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 t="s">
        <v>151</v>
      </c>
      <c r="AH86" s="28"/>
      <c r="AI86" s="28"/>
      <c r="AJ86" s="28"/>
      <c r="AK86" s="28"/>
      <c r="AL86" s="28"/>
      <c r="AM86" s="28"/>
      <c r="AN86" s="28"/>
      <c r="AO86" s="31"/>
    </row>
    <row r="87" spans="1:41" x14ac:dyDescent="0.3">
      <c r="A87" s="40" t="s">
        <v>146</v>
      </c>
      <c r="B87" s="81" t="e">
        <f>Fall_M2</f>
        <v>#REF!</v>
      </c>
      <c r="C87" s="41"/>
      <c r="D87" s="28"/>
      <c r="E87" s="28"/>
      <c r="F87" s="28"/>
      <c r="G87" s="28"/>
      <c r="H87" s="28"/>
      <c r="I87" s="29"/>
      <c r="J87" s="29"/>
      <c r="K87" s="30"/>
      <c r="L87" s="27"/>
      <c r="M87" s="28"/>
      <c r="N87" s="28"/>
      <c r="O87" s="28"/>
      <c r="P87" s="28"/>
      <c r="Q87" s="28"/>
      <c r="R87" s="28"/>
      <c r="S87" s="28"/>
      <c r="T87" s="31"/>
      <c r="U87" s="27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 t="s">
        <v>151</v>
      </c>
      <c r="AI87" s="28"/>
      <c r="AJ87" s="28"/>
      <c r="AK87" s="28"/>
      <c r="AL87" s="28"/>
      <c r="AM87" s="28"/>
      <c r="AN87" s="28"/>
      <c r="AO87" s="31"/>
    </row>
    <row r="88" spans="1:41" x14ac:dyDescent="0.3">
      <c r="A88" s="40" t="s">
        <v>167</v>
      </c>
      <c r="B88" s="81" t="e">
        <f>winter_M1</f>
        <v>#REF!</v>
      </c>
      <c r="C88" s="41"/>
      <c r="D88" s="28"/>
      <c r="E88" s="28"/>
      <c r="F88" s="28"/>
      <c r="G88" s="28"/>
      <c r="H88" s="28"/>
      <c r="I88" s="29"/>
      <c r="J88" s="29"/>
      <c r="K88" s="30"/>
      <c r="L88" s="27"/>
      <c r="M88" s="28"/>
      <c r="N88" s="28"/>
      <c r="O88" s="28"/>
      <c r="P88" s="28"/>
      <c r="Q88" s="28"/>
      <c r="R88" s="28"/>
      <c r="S88" s="28"/>
      <c r="T88" s="31"/>
      <c r="U88" s="27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 t="s">
        <v>151</v>
      </c>
      <c r="AJ88" s="28"/>
      <c r="AK88" s="28"/>
      <c r="AL88" s="28"/>
      <c r="AM88" s="28"/>
      <c r="AN88" s="28"/>
      <c r="AO88" s="31"/>
    </row>
    <row r="89" spans="1:41" x14ac:dyDescent="0.3">
      <c r="A89" s="40" t="s">
        <v>159</v>
      </c>
      <c r="B89" s="81" t="e">
        <f>winter_M2</f>
        <v>#REF!</v>
      </c>
      <c r="C89" s="41"/>
      <c r="D89" s="28"/>
      <c r="E89" s="28"/>
      <c r="F89" s="28"/>
      <c r="G89" s="28"/>
      <c r="H89" s="28"/>
      <c r="I89" s="29"/>
      <c r="J89" s="29"/>
      <c r="K89" s="30"/>
      <c r="L89" s="27"/>
      <c r="M89" s="28"/>
      <c r="N89" s="28"/>
      <c r="O89" s="28"/>
      <c r="P89" s="28"/>
      <c r="Q89" s="28"/>
      <c r="R89" s="28"/>
      <c r="S89" s="28"/>
      <c r="T89" s="31"/>
      <c r="U89" s="27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88" t="s">
        <v>151</v>
      </c>
      <c r="AK89" s="28"/>
      <c r="AL89" s="28"/>
      <c r="AM89" s="28"/>
      <c r="AN89" s="28"/>
      <c r="AO89" s="31"/>
    </row>
    <row r="90" spans="1:41" x14ac:dyDescent="0.3">
      <c r="A90" s="40" t="s">
        <v>147</v>
      </c>
      <c r="B90" s="81" t="e">
        <f>Spring_M1</f>
        <v>#REF!</v>
      </c>
      <c r="C90" s="41"/>
      <c r="D90" s="28"/>
      <c r="E90" s="28"/>
      <c r="F90" s="28"/>
      <c r="G90" s="28"/>
      <c r="H90" s="28"/>
      <c r="I90" s="29"/>
      <c r="J90" s="29"/>
      <c r="K90" s="30"/>
      <c r="L90" s="27"/>
      <c r="M90" s="28"/>
      <c r="N90" s="28"/>
      <c r="O90" s="28"/>
      <c r="P90" s="28"/>
      <c r="Q90" s="28"/>
      <c r="R90" s="28"/>
      <c r="S90" s="28"/>
      <c r="T90" s="31"/>
      <c r="U90" s="27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88" t="s">
        <v>151</v>
      </c>
      <c r="AL90" s="28"/>
      <c r="AM90" s="28"/>
      <c r="AN90" s="28"/>
      <c r="AO90" s="31"/>
    </row>
    <row r="91" spans="1:41" ht="15" thickBot="1" x14ac:dyDescent="0.35">
      <c r="A91" s="64" t="s">
        <v>148</v>
      </c>
      <c r="B91" s="86" t="e">
        <f>Spring_M2</f>
        <v>#REF!</v>
      </c>
      <c r="C91" s="91"/>
      <c r="D91" s="89"/>
      <c r="E91" s="89"/>
      <c r="F91" s="89"/>
      <c r="G91" s="89"/>
      <c r="H91" s="89"/>
      <c r="I91" s="92"/>
      <c r="J91" s="92"/>
      <c r="K91" s="93"/>
      <c r="L91" s="94"/>
      <c r="M91" s="89"/>
      <c r="N91" s="89"/>
      <c r="O91" s="89"/>
      <c r="P91" s="89"/>
      <c r="Q91" s="89"/>
      <c r="R91" s="89"/>
      <c r="S91" s="89"/>
      <c r="T91" s="95"/>
      <c r="U91" s="94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90" t="s">
        <v>151</v>
      </c>
      <c r="AM91" s="89"/>
      <c r="AN91" s="89"/>
      <c r="AO91" s="95"/>
    </row>
    <row r="92" spans="1:41" x14ac:dyDescent="0.3">
      <c r="B92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87"/>
      <c r="AM92" s="87"/>
      <c r="AN92" s="87"/>
      <c r="AO92" s="87"/>
    </row>
    <row r="93" spans="1:41" x14ac:dyDescent="0.3">
      <c r="B93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7"/>
      <c r="AL93" s="87"/>
      <c r="AM93" s="87"/>
      <c r="AN93" s="87"/>
      <c r="AO93" s="87"/>
    </row>
    <row r="94" spans="1:41" x14ac:dyDescent="0.3">
      <c r="B94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</row>
    <row r="95" spans="1:41" x14ac:dyDescent="0.3">
      <c r="B95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</row>
    <row r="96" spans="1:41" x14ac:dyDescent="0.3">
      <c r="B96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</row>
    <row r="97" spans="2:41" x14ac:dyDescent="0.3">
      <c r="B9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7"/>
      <c r="AL97" s="87"/>
      <c r="AM97" s="87"/>
      <c r="AN97" s="87"/>
      <c r="AO97" s="87"/>
    </row>
    <row r="98" spans="2:41" x14ac:dyDescent="0.3">
      <c r="B98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7"/>
      <c r="AL98" s="87"/>
      <c r="AM98" s="87"/>
      <c r="AN98" s="87"/>
      <c r="AO98" s="87"/>
    </row>
    <row r="99" spans="2:41" x14ac:dyDescent="0.3">
      <c r="B99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</row>
    <row r="100" spans="2:41" x14ac:dyDescent="0.3">
      <c r="B100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</row>
    <row r="101" spans="2:41" x14ac:dyDescent="0.3">
      <c r="B101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</row>
    <row r="102" spans="2:41" x14ac:dyDescent="0.3">
      <c r="B102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</row>
    <row r="103" spans="2:41" x14ac:dyDescent="0.3">
      <c r="B103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</row>
    <row r="104" spans="2:41" x14ac:dyDescent="0.3">
      <c r="B104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</row>
    <row r="105" spans="2:41" x14ac:dyDescent="0.3">
      <c r="B105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</row>
    <row r="106" spans="2:41" x14ac:dyDescent="0.3">
      <c r="B106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</row>
    <row r="107" spans="2:41" x14ac:dyDescent="0.3">
      <c r="B10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87"/>
      <c r="AO107" s="87"/>
    </row>
    <row r="108" spans="2:41" x14ac:dyDescent="0.3">
      <c r="B108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7"/>
      <c r="AL108" s="87"/>
      <c r="AM108" s="87"/>
      <c r="AN108" s="87"/>
      <c r="AO108" s="87"/>
    </row>
    <row r="109" spans="2:41" x14ac:dyDescent="0.3">
      <c r="B109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87"/>
      <c r="AO109" s="87"/>
    </row>
    <row r="110" spans="2:41" x14ac:dyDescent="0.3">
      <c r="B110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87"/>
      <c r="AO110" s="87"/>
    </row>
    <row r="111" spans="2:41" x14ac:dyDescent="0.3">
      <c r="B111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7"/>
      <c r="AN111" s="87"/>
      <c r="AO111" s="87"/>
    </row>
    <row r="112" spans="2:41" x14ac:dyDescent="0.3">
      <c r="B112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</row>
    <row r="113" spans="2:41" x14ac:dyDescent="0.3">
      <c r="B113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  <c r="AO113" s="87"/>
    </row>
    <row r="114" spans="2:41" x14ac:dyDescent="0.3">
      <c r="B114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87"/>
      <c r="AO114" s="87"/>
    </row>
    <row r="115" spans="2:41" x14ac:dyDescent="0.3">
      <c r="B115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7"/>
      <c r="AL115" s="87"/>
      <c r="AM115" s="87"/>
      <c r="AN115" s="87"/>
      <c r="AO115" s="87"/>
    </row>
    <row r="116" spans="2:41" x14ac:dyDescent="0.3">
      <c r="B116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7"/>
      <c r="AL116" s="87"/>
      <c r="AM116" s="87"/>
      <c r="AN116" s="87"/>
      <c r="AO116" s="87"/>
    </row>
    <row r="117" spans="2:41" x14ac:dyDescent="0.3">
      <c r="B11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</row>
    <row r="118" spans="2:41" x14ac:dyDescent="0.3">
      <c r="B118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7"/>
      <c r="AM118" s="87"/>
      <c r="AN118" s="87"/>
      <c r="AO118" s="87"/>
    </row>
    <row r="119" spans="2:41" x14ac:dyDescent="0.3">
      <c r="B119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7"/>
      <c r="AM119" s="87"/>
      <c r="AN119" s="87"/>
      <c r="AO119" s="87"/>
    </row>
    <row r="120" spans="2:41" x14ac:dyDescent="0.3">
      <c r="B120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7"/>
      <c r="AL120" s="87"/>
      <c r="AM120" s="87"/>
      <c r="AN120" s="87"/>
      <c r="AO120" s="87"/>
    </row>
    <row r="121" spans="2:41" x14ac:dyDescent="0.3">
      <c r="B121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7"/>
      <c r="AM121" s="87"/>
      <c r="AN121" s="87"/>
      <c r="AO121" s="87"/>
    </row>
    <row r="122" spans="2:41" x14ac:dyDescent="0.3">
      <c r="B122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7"/>
      <c r="AL122" s="87"/>
      <c r="AM122" s="87"/>
      <c r="AN122" s="87"/>
      <c r="AO122" s="87"/>
    </row>
    <row r="123" spans="2:41" x14ac:dyDescent="0.3">
      <c r="B123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</row>
    <row r="124" spans="2:41" x14ac:dyDescent="0.3">
      <c r="B124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</row>
    <row r="125" spans="2:41" x14ac:dyDescent="0.3">
      <c r="B125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</row>
    <row r="126" spans="2:41" x14ac:dyDescent="0.3">
      <c r="B126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</row>
    <row r="127" spans="2:41" x14ac:dyDescent="0.3">
      <c r="B12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</row>
    <row r="128" spans="2:41" x14ac:dyDescent="0.3">
      <c r="B128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</row>
    <row r="129" spans="2:41" x14ac:dyDescent="0.3">
      <c r="B129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7"/>
      <c r="AN129" s="87"/>
      <c r="AO129" s="87"/>
    </row>
    <row r="130" spans="2:41" x14ac:dyDescent="0.3">
      <c r="B130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7"/>
      <c r="AN130" s="87"/>
      <c r="AO130" s="87"/>
    </row>
    <row r="131" spans="2:41" x14ac:dyDescent="0.3">
      <c r="B131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7"/>
      <c r="AL131" s="87"/>
      <c r="AM131" s="87"/>
      <c r="AN131" s="87"/>
      <c r="AO131" s="87"/>
    </row>
    <row r="132" spans="2:41" x14ac:dyDescent="0.3">
      <c r="B132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</row>
    <row r="133" spans="2:41" x14ac:dyDescent="0.3">
      <c r="B133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7"/>
      <c r="AL133" s="87"/>
      <c r="AM133" s="87"/>
      <c r="AN133" s="87"/>
      <c r="AO133" s="87"/>
    </row>
    <row r="134" spans="2:41" x14ac:dyDescent="0.3">
      <c r="B134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</row>
    <row r="135" spans="2:41" x14ac:dyDescent="0.3">
      <c r="B135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7"/>
      <c r="AL135" s="87"/>
      <c r="AM135" s="87"/>
      <c r="AN135" s="87"/>
      <c r="AO135" s="87"/>
    </row>
    <row r="136" spans="2:41" x14ac:dyDescent="0.3">
      <c r="B136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7"/>
      <c r="AL136" s="87"/>
      <c r="AM136" s="87"/>
      <c r="AN136" s="87"/>
      <c r="AO136" s="87"/>
    </row>
    <row r="137" spans="2:41" x14ac:dyDescent="0.3">
      <c r="B13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7"/>
      <c r="AL137" s="87"/>
      <c r="AM137" s="87"/>
      <c r="AN137" s="87"/>
      <c r="AO137" s="87"/>
    </row>
    <row r="138" spans="2:41" x14ac:dyDescent="0.3">
      <c r="B138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7"/>
      <c r="AL138" s="87"/>
      <c r="AM138" s="87"/>
      <c r="AN138" s="87"/>
      <c r="AO138" s="87"/>
    </row>
    <row r="139" spans="2:41" x14ac:dyDescent="0.3">
      <c r="B139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7"/>
      <c r="AL139" s="87"/>
      <c r="AM139" s="87"/>
      <c r="AN139" s="87"/>
      <c r="AO139" s="87"/>
    </row>
    <row r="140" spans="2:41" x14ac:dyDescent="0.3">
      <c r="B140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7"/>
      <c r="AL140" s="87"/>
      <c r="AM140" s="87"/>
      <c r="AN140" s="87"/>
      <c r="AO140" s="87"/>
    </row>
    <row r="141" spans="2:41" x14ac:dyDescent="0.3">
      <c r="B141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</row>
    <row r="142" spans="2:41" x14ac:dyDescent="0.3">
      <c r="B142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7"/>
      <c r="AL142" s="87"/>
      <c r="AM142" s="87"/>
      <c r="AN142" s="87"/>
      <c r="AO142" s="87"/>
    </row>
    <row r="143" spans="2:41" x14ac:dyDescent="0.3">
      <c r="B143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87"/>
      <c r="AL143" s="87"/>
      <c r="AM143" s="87"/>
      <c r="AN143" s="87"/>
      <c r="AO143" s="87"/>
    </row>
    <row r="144" spans="2:41" x14ac:dyDescent="0.3">
      <c r="B144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87"/>
      <c r="AL144" s="87"/>
      <c r="AM144" s="87"/>
      <c r="AN144" s="87"/>
      <c r="AO144" s="87"/>
    </row>
    <row r="145" spans="2:41" x14ac:dyDescent="0.3">
      <c r="B145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87"/>
      <c r="AL145" s="87"/>
      <c r="AM145" s="87"/>
      <c r="AN145" s="87"/>
      <c r="AO145" s="87"/>
    </row>
    <row r="146" spans="2:41" x14ac:dyDescent="0.3">
      <c r="B146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7"/>
      <c r="AL146" s="87"/>
      <c r="AM146" s="87"/>
      <c r="AN146" s="87"/>
      <c r="AO146" s="87"/>
    </row>
    <row r="147" spans="2:41" x14ac:dyDescent="0.3">
      <c r="B14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7"/>
      <c r="AL147" s="87"/>
      <c r="AM147" s="87"/>
      <c r="AN147" s="87"/>
      <c r="AO147" s="87"/>
    </row>
    <row r="148" spans="2:41" x14ac:dyDescent="0.3">
      <c r="B148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87"/>
      <c r="AL148" s="87"/>
      <c r="AM148" s="87"/>
      <c r="AN148" s="87"/>
      <c r="AO148" s="87"/>
    </row>
    <row r="149" spans="2:41" x14ac:dyDescent="0.3">
      <c r="B149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87"/>
      <c r="AL149" s="87"/>
      <c r="AM149" s="87"/>
      <c r="AN149" s="87"/>
      <c r="AO149" s="87"/>
    </row>
    <row r="150" spans="2:41" x14ac:dyDescent="0.3">
      <c r="B150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7"/>
      <c r="AL150" s="87"/>
      <c r="AM150" s="87"/>
      <c r="AN150" s="87"/>
      <c r="AO150" s="87"/>
    </row>
    <row r="151" spans="2:41" x14ac:dyDescent="0.3">
      <c r="B151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7"/>
      <c r="AL151" s="87"/>
      <c r="AM151" s="87"/>
      <c r="AN151" s="87"/>
      <c r="AO151" s="87"/>
    </row>
    <row r="152" spans="2:41" x14ac:dyDescent="0.3">
      <c r="B152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7"/>
      <c r="AL152" s="87"/>
      <c r="AM152" s="87"/>
      <c r="AN152" s="87"/>
      <c r="AO152" s="87"/>
    </row>
    <row r="153" spans="2:41" x14ac:dyDescent="0.3">
      <c r="B153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7"/>
      <c r="AL153" s="87"/>
      <c r="AM153" s="87"/>
      <c r="AN153" s="87"/>
      <c r="AO153" s="87"/>
    </row>
    <row r="154" spans="2:41" x14ac:dyDescent="0.3">
      <c r="B154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87"/>
      <c r="AL154" s="87"/>
      <c r="AM154" s="87"/>
      <c r="AN154" s="87"/>
      <c r="AO154" s="87"/>
    </row>
    <row r="155" spans="2:41" x14ac:dyDescent="0.3">
      <c r="B155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7"/>
      <c r="AL155" s="87"/>
      <c r="AM155" s="87"/>
      <c r="AN155" s="87"/>
      <c r="AO155" s="87"/>
    </row>
    <row r="156" spans="2:41" x14ac:dyDescent="0.3">
      <c r="B156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</row>
    <row r="157" spans="2:41" x14ac:dyDescent="0.3">
      <c r="B15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7"/>
      <c r="AL157" s="87"/>
      <c r="AM157" s="87"/>
      <c r="AN157" s="87"/>
      <c r="AO157" s="87"/>
    </row>
    <row r="158" spans="2:41" x14ac:dyDescent="0.3">
      <c r="B158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87"/>
      <c r="AL158" s="87"/>
      <c r="AM158" s="87"/>
      <c r="AN158" s="87"/>
      <c r="AO158" s="87"/>
    </row>
    <row r="159" spans="2:41" x14ac:dyDescent="0.3">
      <c r="B159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87"/>
      <c r="AL159" s="87"/>
      <c r="AM159" s="87"/>
      <c r="AN159" s="87"/>
      <c r="AO159" s="87"/>
    </row>
    <row r="160" spans="2:41" x14ac:dyDescent="0.3">
      <c r="B160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87"/>
      <c r="AL160" s="87"/>
      <c r="AM160" s="87"/>
      <c r="AN160" s="87"/>
      <c r="AO160" s="87"/>
    </row>
    <row r="161" spans="2:41" x14ac:dyDescent="0.3">
      <c r="B161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7"/>
      <c r="AL161" s="87"/>
      <c r="AM161" s="87"/>
      <c r="AN161" s="87"/>
      <c r="AO161" s="87"/>
    </row>
    <row r="162" spans="2:41" x14ac:dyDescent="0.3">
      <c r="B162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87"/>
      <c r="AL162" s="87"/>
      <c r="AM162" s="87"/>
      <c r="AN162" s="87"/>
      <c r="AO162" s="87"/>
    </row>
    <row r="163" spans="2:41" x14ac:dyDescent="0.3">
      <c r="B163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7"/>
      <c r="AL163" s="87"/>
      <c r="AM163" s="87"/>
      <c r="AN163" s="87"/>
      <c r="AO163" s="87"/>
    </row>
    <row r="164" spans="2:41" x14ac:dyDescent="0.3">
      <c r="B164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7"/>
      <c r="AL164" s="87"/>
      <c r="AM164" s="87"/>
      <c r="AN164" s="87"/>
      <c r="AO164" s="87"/>
    </row>
    <row r="165" spans="2:41" x14ac:dyDescent="0.3">
      <c r="B165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7"/>
      <c r="AL165" s="87"/>
      <c r="AM165" s="87"/>
      <c r="AN165" s="87"/>
      <c r="AO165" s="87"/>
    </row>
    <row r="166" spans="2:41" x14ac:dyDescent="0.3">
      <c r="B166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7"/>
      <c r="AL166" s="87"/>
      <c r="AM166" s="87"/>
      <c r="AN166" s="87"/>
      <c r="AO166" s="87"/>
    </row>
    <row r="167" spans="2:41" x14ac:dyDescent="0.3">
      <c r="B16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7"/>
      <c r="AL167" s="87"/>
      <c r="AM167" s="87"/>
      <c r="AN167" s="87"/>
      <c r="AO167" s="87"/>
    </row>
    <row r="168" spans="2:41" x14ac:dyDescent="0.3">
      <c r="B168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87"/>
      <c r="AL168" s="87"/>
      <c r="AM168" s="87"/>
      <c r="AN168" s="87"/>
      <c r="AO168" s="87"/>
    </row>
    <row r="169" spans="2:41" x14ac:dyDescent="0.3">
      <c r="B169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7"/>
      <c r="AL169" s="87"/>
      <c r="AM169" s="87"/>
      <c r="AN169" s="87"/>
      <c r="AO169" s="87"/>
    </row>
    <row r="170" spans="2:41" x14ac:dyDescent="0.3">
      <c r="B170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87"/>
      <c r="AL170" s="87"/>
      <c r="AM170" s="87"/>
      <c r="AN170" s="87"/>
      <c r="AO170" s="87"/>
    </row>
    <row r="171" spans="2:41" x14ac:dyDescent="0.3">
      <c r="B171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7"/>
      <c r="AL171" s="87"/>
      <c r="AM171" s="87"/>
      <c r="AN171" s="87"/>
      <c r="AO171" s="87"/>
    </row>
    <row r="172" spans="2:41" x14ac:dyDescent="0.3">
      <c r="B172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7"/>
      <c r="AL172" s="87"/>
      <c r="AM172" s="87"/>
      <c r="AN172" s="87"/>
      <c r="AO172" s="87"/>
    </row>
    <row r="173" spans="2:41" x14ac:dyDescent="0.3">
      <c r="B173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7"/>
      <c r="AL173" s="87"/>
      <c r="AM173" s="87"/>
      <c r="AN173" s="87"/>
      <c r="AO173" s="87"/>
    </row>
    <row r="174" spans="2:41" x14ac:dyDescent="0.3">
      <c r="B174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7"/>
      <c r="AL174" s="87"/>
      <c r="AM174" s="87"/>
      <c r="AN174" s="87"/>
      <c r="AO174" s="87"/>
    </row>
    <row r="175" spans="2:41" x14ac:dyDescent="0.3">
      <c r="B175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7"/>
      <c r="AL175" s="87"/>
      <c r="AM175" s="87"/>
      <c r="AN175" s="87"/>
      <c r="AO175" s="87"/>
    </row>
    <row r="176" spans="2:41" x14ac:dyDescent="0.3">
      <c r="B176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7"/>
      <c r="AL176" s="87"/>
      <c r="AM176" s="87"/>
      <c r="AN176" s="87"/>
      <c r="AO176" s="87"/>
    </row>
    <row r="177" spans="2:41" x14ac:dyDescent="0.3">
      <c r="B17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87"/>
      <c r="AL177" s="87"/>
      <c r="AM177" s="87"/>
      <c r="AN177" s="87"/>
      <c r="AO177" s="87"/>
    </row>
    <row r="178" spans="2:41" x14ac:dyDescent="0.3">
      <c r="B178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</row>
    <row r="179" spans="2:41" x14ac:dyDescent="0.3">
      <c r="B179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  <c r="W179" s="87"/>
      <c r="X179" s="87"/>
      <c r="Y179" s="87"/>
      <c r="Z179" s="87"/>
      <c r="AA179" s="87"/>
      <c r="AB179" s="87"/>
      <c r="AC179" s="87"/>
      <c r="AD179" s="87"/>
      <c r="AE179" s="87"/>
      <c r="AF179" s="87"/>
      <c r="AG179" s="87"/>
      <c r="AH179" s="87"/>
      <c r="AI179" s="87"/>
      <c r="AJ179" s="87"/>
      <c r="AK179" s="87"/>
      <c r="AL179" s="87"/>
      <c r="AM179" s="87"/>
      <c r="AN179" s="87"/>
      <c r="AO179" s="87"/>
    </row>
    <row r="180" spans="2:41" x14ac:dyDescent="0.3">
      <c r="B180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  <c r="W180" s="87"/>
      <c r="X180" s="87"/>
      <c r="Y180" s="87"/>
      <c r="Z180" s="87"/>
      <c r="AA180" s="87"/>
      <c r="AB180" s="87"/>
      <c r="AC180" s="87"/>
      <c r="AD180" s="87"/>
      <c r="AE180" s="87"/>
      <c r="AF180" s="87"/>
      <c r="AG180" s="87"/>
      <c r="AH180" s="87"/>
      <c r="AI180" s="87"/>
      <c r="AJ180" s="87"/>
      <c r="AK180" s="87"/>
      <c r="AL180" s="87"/>
      <c r="AM180" s="87"/>
      <c r="AN180" s="87"/>
      <c r="AO180" s="87"/>
    </row>
    <row r="181" spans="2:41" x14ac:dyDescent="0.3">
      <c r="B181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  <c r="W181" s="87"/>
      <c r="X181" s="87"/>
      <c r="Y181" s="87"/>
      <c r="Z181" s="87"/>
      <c r="AA181" s="87"/>
      <c r="AB181" s="87"/>
      <c r="AC181" s="87"/>
      <c r="AD181" s="87"/>
      <c r="AE181" s="87"/>
      <c r="AF181" s="87"/>
      <c r="AG181" s="87"/>
      <c r="AH181" s="87"/>
      <c r="AI181" s="87"/>
      <c r="AJ181" s="87"/>
      <c r="AK181" s="87"/>
      <c r="AL181" s="87"/>
      <c r="AM181" s="87"/>
      <c r="AN181" s="87"/>
      <c r="AO181" s="87"/>
    </row>
    <row r="182" spans="2:41" x14ac:dyDescent="0.3">
      <c r="B182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  <c r="W182" s="87"/>
      <c r="X182" s="87"/>
      <c r="Y182" s="87"/>
      <c r="Z182" s="87"/>
      <c r="AA182" s="87"/>
      <c r="AB182" s="87"/>
      <c r="AC182" s="87"/>
      <c r="AD182" s="87"/>
      <c r="AE182" s="87"/>
      <c r="AF182" s="87"/>
      <c r="AG182" s="87"/>
      <c r="AH182" s="87"/>
      <c r="AI182" s="87"/>
      <c r="AJ182" s="87"/>
      <c r="AK182" s="87"/>
      <c r="AL182" s="87"/>
      <c r="AM182" s="87"/>
      <c r="AN182" s="87"/>
      <c r="AO182" s="87"/>
    </row>
    <row r="183" spans="2:41" x14ac:dyDescent="0.3">
      <c r="B183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</row>
    <row r="184" spans="2:41" x14ac:dyDescent="0.3">
      <c r="B184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  <c r="W184" s="87"/>
      <c r="X184" s="87"/>
      <c r="Y184" s="87"/>
      <c r="Z184" s="87"/>
      <c r="AA184" s="87"/>
      <c r="AB184" s="87"/>
      <c r="AC184" s="87"/>
      <c r="AD184" s="87"/>
      <c r="AE184" s="87"/>
      <c r="AF184" s="87"/>
      <c r="AG184" s="87"/>
      <c r="AH184" s="87"/>
      <c r="AI184" s="87"/>
      <c r="AJ184" s="87"/>
      <c r="AK184" s="87"/>
      <c r="AL184" s="87"/>
      <c r="AM184" s="87"/>
      <c r="AN184" s="87"/>
      <c r="AO184" s="87"/>
    </row>
    <row r="185" spans="2:41" x14ac:dyDescent="0.3">
      <c r="B185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  <c r="AH185" s="87"/>
      <c r="AI185" s="87"/>
      <c r="AJ185" s="87"/>
      <c r="AK185" s="87"/>
      <c r="AL185" s="87"/>
      <c r="AM185" s="87"/>
      <c r="AN185" s="87"/>
      <c r="AO185" s="87"/>
    </row>
    <row r="186" spans="2:41" x14ac:dyDescent="0.3">
      <c r="B186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7"/>
      <c r="X186" s="87"/>
      <c r="Y186" s="87"/>
      <c r="Z186" s="87"/>
      <c r="AA186" s="87"/>
      <c r="AB186" s="87"/>
      <c r="AC186" s="87"/>
      <c r="AD186" s="87"/>
      <c r="AE186" s="87"/>
      <c r="AF186" s="87"/>
      <c r="AG186" s="87"/>
      <c r="AH186" s="87"/>
      <c r="AI186" s="87"/>
      <c r="AJ186" s="87"/>
      <c r="AK186" s="87"/>
      <c r="AL186" s="87"/>
      <c r="AM186" s="87"/>
      <c r="AN186" s="87"/>
      <c r="AO186" s="87"/>
    </row>
    <row r="187" spans="2:41" x14ac:dyDescent="0.3">
      <c r="B1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87"/>
      <c r="AC187" s="87"/>
      <c r="AD187" s="87"/>
      <c r="AE187" s="87"/>
      <c r="AF187" s="87"/>
      <c r="AG187" s="87"/>
      <c r="AH187" s="87"/>
      <c r="AI187" s="87"/>
      <c r="AJ187" s="87"/>
      <c r="AK187" s="87"/>
      <c r="AL187" s="87"/>
      <c r="AM187" s="87"/>
      <c r="AN187" s="87"/>
      <c r="AO187" s="87"/>
    </row>
    <row r="188" spans="2:41" x14ac:dyDescent="0.3">
      <c r="B188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  <c r="Z188" s="87"/>
      <c r="AA188" s="87"/>
      <c r="AB188" s="87"/>
      <c r="AC188" s="87"/>
      <c r="AD188" s="87"/>
      <c r="AE188" s="87"/>
      <c r="AF188" s="87"/>
      <c r="AG188" s="87"/>
      <c r="AH188" s="87"/>
      <c r="AI188" s="87"/>
      <c r="AJ188" s="87"/>
      <c r="AK188" s="87"/>
      <c r="AL188" s="87"/>
      <c r="AM188" s="87"/>
      <c r="AN188" s="87"/>
      <c r="AO188" s="87"/>
    </row>
    <row r="189" spans="2:41" x14ac:dyDescent="0.3">
      <c r="B189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  <c r="W189" s="87"/>
      <c r="X189" s="87"/>
      <c r="Y189" s="87"/>
      <c r="Z189" s="87"/>
      <c r="AA189" s="87"/>
      <c r="AB189" s="87"/>
      <c r="AC189" s="87"/>
      <c r="AD189" s="87"/>
      <c r="AE189" s="87"/>
      <c r="AF189" s="87"/>
      <c r="AG189" s="87"/>
      <c r="AH189" s="87"/>
      <c r="AI189" s="87"/>
      <c r="AJ189" s="87"/>
      <c r="AK189" s="87"/>
      <c r="AL189" s="87"/>
      <c r="AM189" s="87"/>
      <c r="AN189" s="87"/>
      <c r="AO189" s="87"/>
    </row>
    <row r="190" spans="2:41" x14ac:dyDescent="0.3">
      <c r="B190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7"/>
      <c r="X190" s="87"/>
      <c r="Y190" s="87"/>
      <c r="Z190" s="87"/>
      <c r="AA190" s="87"/>
      <c r="AB190" s="87"/>
      <c r="AC190" s="87"/>
      <c r="AD190" s="87"/>
      <c r="AE190" s="87"/>
      <c r="AF190" s="87"/>
      <c r="AG190" s="87"/>
      <c r="AH190" s="87"/>
      <c r="AI190" s="87"/>
      <c r="AJ190" s="87"/>
      <c r="AK190" s="87"/>
      <c r="AL190" s="87"/>
      <c r="AM190" s="87"/>
      <c r="AN190" s="87"/>
      <c r="AO190" s="87"/>
    </row>
    <row r="191" spans="2:41" x14ac:dyDescent="0.3">
      <c r="B191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87"/>
      <c r="AC191" s="87"/>
      <c r="AD191" s="87"/>
      <c r="AE191" s="87"/>
      <c r="AF191" s="87"/>
      <c r="AG191" s="87"/>
      <c r="AH191" s="87"/>
      <c r="AI191" s="87"/>
      <c r="AJ191" s="87"/>
      <c r="AK191" s="87"/>
      <c r="AL191" s="87"/>
      <c r="AM191" s="87"/>
      <c r="AN191" s="87"/>
      <c r="AO191" s="87"/>
    </row>
    <row r="192" spans="2:41" x14ac:dyDescent="0.3">
      <c r="B192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  <c r="W192" s="87"/>
      <c r="X192" s="87"/>
      <c r="Y192" s="87"/>
      <c r="Z192" s="87"/>
      <c r="AA192" s="87"/>
      <c r="AB192" s="87"/>
      <c r="AC192" s="87"/>
      <c r="AD192" s="87"/>
      <c r="AE192" s="87"/>
      <c r="AF192" s="87"/>
      <c r="AG192" s="87"/>
      <c r="AH192" s="87"/>
      <c r="AI192" s="87"/>
      <c r="AJ192" s="87"/>
      <c r="AK192" s="87"/>
      <c r="AL192" s="87"/>
      <c r="AM192" s="87"/>
      <c r="AN192" s="87"/>
      <c r="AO192" s="87"/>
    </row>
    <row r="193" spans="2:41" x14ac:dyDescent="0.3">
      <c r="B193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  <c r="W193" s="87"/>
      <c r="X193" s="87"/>
      <c r="Y193" s="87"/>
      <c r="Z193" s="87"/>
      <c r="AA193" s="87"/>
      <c r="AB193" s="87"/>
      <c r="AC193" s="87"/>
      <c r="AD193" s="87"/>
      <c r="AE193" s="87"/>
      <c r="AF193" s="87"/>
      <c r="AG193" s="87"/>
      <c r="AH193" s="87"/>
      <c r="AI193" s="87"/>
      <c r="AJ193" s="87"/>
      <c r="AK193" s="87"/>
      <c r="AL193" s="87"/>
      <c r="AM193" s="87"/>
      <c r="AN193" s="87"/>
      <c r="AO193" s="87"/>
    </row>
    <row r="194" spans="2:41" x14ac:dyDescent="0.3">
      <c r="B194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</row>
    <row r="195" spans="2:41" x14ac:dyDescent="0.3">
      <c r="B195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  <c r="W195" s="87"/>
      <c r="X195" s="87"/>
      <c r="Y195" s="87"/>
      <c r="Z195" s="87"/>
      <c r="AA195" s="87"/>
      <c r="AB195" s="87"/>
      <c r="AC195" s="87"/>
      <c r="AD195" s="87"/>
      <c r="AE195" s="87"/>
      <c r="AF195" s="87"/>
      <c r="AG195" s="87"/>
      <c r="AH195" s="87"/>
      <c r="AI195" s="87"/>
      <c r="AJ195" s="87"/>
      <c r="AK195" s="87"/>
      <c r="AL195" s="87"/>
      <c r="AM195" s="87"/>
      <c r="AN195" s="87"/>
      <c r="AO195" s="87"/>
    </row>
    <row r="196" spans="2:41" x14ac:dyDescent="0.3">
      <c r="B196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  <c r="W196" s="87"/>
      <c r="X196" s="87"/>
      <c r="Y196" s="87"/>
      <c r="Z196" s="87"/>
      <c r="AA196" s="87"/>
      <c r="AB196" s="87"/>
      <c r="AC196" s="87"/>
      <c r="AD196" s="87"/>
      <c r="AE196" s="87"/>
      <c r="AF196" s="87"/>
      <c r="AG196" s="87"/>
      <c r="AH196" s="87"/>
      <c r="AI196" s="87"/>
      <c r="AJ196" s="87"/>
      <c r="AK196" s="87"/>
      <c r="AL196" s="87"/>
      <c r="AM196" s="87"/>
      <c r="AN196" s="87"/>
      <c r="AO196" s="87"/>
    </row>
    <row r="197" spans="2:41" x14ac:dyDescent="0.3">
      <c r="B19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  <c r="W197" s="87"/>
      <c r="X197" s="87"/>
      <c r="Y197" s="87"/>
      <c r="Z197" s="87"/>
      <c r="AA197" s="87"/>
      <c r="AB197" s="87"/>
      <c r="AC197" s="87"/>
      <c r="AD197" s="87"/>
      <c r="AE197" s="87"/>
      <c r="AF197" s="87"/>
      <c r="AG197" s="87"/>
      <c r="AH197" s="87"/>
      <c r="AI197" s="87"/>
      <c r="AJ197" s="87"/>
      <c r="AK197" s="87"/>
      <c r="AL197" s="87"/>
      <c r="AM197" s="87"/>
      <c r="AN197" s="87"/>
      <c r="AO197" s="87"/>
    </row>
    <row r="198" spans="2:41" x14ac:dyDescent="0.3">
      <c r="B198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  <c r="Z198" s="87"/>
      <c r="AA198" s="87"/>
      <c r="AB198" s="87"/>
      <c r="AC198" s="87"/>
      <c r="AD198" s="87"/>
      <c r="AE198" s="87"/>
      <c r="AF198" s="87"/>
      <c r="AG198" s="87"/>
      <c r="AH198" s="87"/>
      <c r="AI198" s="87"/>
      <c r="AJ198" s="87"/>
      <c r="AK198" s="87"/>
      <c r="AL198" s="87"/>
      <c r="AM198" s="87"/>
      <c r="AN198" s="87"/>
      <c r="AO198" s="87"/>
    </row>
    <row r="199" spans="2:41" x14ac:dyDescent="0.3">
      <c r="B199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  <c r="W199" s="87"/>
      <c r="X199" s="87"/>
      <c r="Y199" s="87"/>
      <c r="Z199" s="87"/>
      <c r="AA199" s="87"/>
      <c r="AB199" s="87"/>
      <c r="AC199" s="87"/>
      <c r="AD199" s="87"/>
      <c r="AE199" s="87"/>
      <c r="AF199" s="87"/>
      <c r="AG199" s="87"/>
      <c r="AH199" s="87"/>
      <c r="AI199" s="87"/>
      <c r="AJ199" s="87"/>
      <c r="AK199" s="87"/>
      <c r="AL199" s="87"/>
      <c r="AM199" s="87"/>
      <c r="AN199" s="87"/>
      <c r="AO199" s="87"/>
    </row>
    <row r="200" spans="2:41" x14ac:dyDescent="0.3">
      <c r="B200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  <c r="W200" s="87"/>
      <c r="X200" s="87"/>
      <c r="Y200" s="87"/>
      <c r="Z200" s="87"/>
      <c r="AA200" s="87"/>
      <c r="AB200" s="87"/>
      <c r="AC200" s="87"/>
      <c r="AD200" s="87"/>
      <c r="AE200" s="87"/>
      <c r="AF200" s="87"/>
      <c r="AG200" s="87"/>
      <c r="AH200" s="87"/>
      <c r="AI200" s="87"/>
      <c r="AJ200" s="87"/>
      <c r="AK200" s="87"/>
      <c r="AL200" s="87"/>
      <c r="AM200" s="87"/>
      <c r="AN200" s="87"/>
      <c r="AO200" s="87"/>
    </row>
    <row r="201" spans="2:41" x14ac:dyDescent="0.3">
      <c r="B201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  <c r="W201" s="87"/>
      <c r="X201" s="87"/>
      <c r="Y201" s="87"/>
      <c r="Z201" s="87"/>
      <c r="AA201" s="87"/>
      <c r="AB201" s="87"/>
      <c r="AC201" s="87"/>
      <c r="AD201" s="87"/>
      <c r="AE201" s="87"/>
      <c r="AF201" s="87"/>
      <c r="AG201" s="87"/>
      <c r="AH201" s="87"/>
      <c r="AI201" s="87"/>
      <c r="AJ201" s="87"/>
      <c r="AK201" s="87"/>
      <c r="AL201" s="87"/>
      <c r="AM201" s="87"/>
      <c r="AN201" s="87"/>
      <c r="AO201" s="87"/>
    </row>
    <row r="202" spans="2:41" x14ac:dyDescent="0.3">
      <c r="B202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  <c r="W202" s="87"/>
      <c r="X202" s="87"/>
      <c r="Y202" s="87"/>
      <c r="Z202" s="87"/>
      <c r="AA202" s="87"/>
      <c r="AB202" s="87"/>
      <c r="AC202" s="87"/>
      <c r="AD202" s="87"/>
      <c r="AE202" s="87"/>
      <c r="AF202" s="87"/>
      <c r="AG202" s="87"/>
      <c r="AH202" s="87"/>
      <c r="AI202" s="87"/>
      <c r="AJ202" s="87"/>
      <c r="AK202" s="87"/>
      <c r="AL202" s="87"/>
      <c r="AM202" s="87"/>
      <c r="AN202" s="87"/>
      <c r="AO202" s="87"/>
    </row>
    <row r="203" spans="2:41" x14ac:dyDescent="0.3">
      <c r="B203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  <c r="W203" s="87"/>
      <c r="X203" s="87"/>
      <c r="Y203" s="87"/>
      <c r="Z203" s="87"/>
      <c r="AA203" s="87"/>
      <c r="AB203" s="87"/>
      <c r="AC203" s="87"/>
      <c r="AD203" s="87"/>
      <c r="AE203" s="87"/>
      <c r="AF203" s="87"/>
      <c r="AG203" s="87"/>
      <c r="AH203" s="87"/>
      <c r="AI203" s="87"/>
      <c r="AJ203" s="87"/>
      <c r="AK203" s="87"/>
      <c r="AL203" s="87"/>
      <c r="AM203" s="87"/>
      <c r="AN203" s="87"/>
      <c r="AO203" s="87"/>
    </row>
    <row r="204" spans="2:41" x14ac:dyDescent="0.3">
      <c r="B204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  <c r="W204" s="87"/>
      <c r="X204" s="87"/>
      <c r="Y204" s="87"/>
      <c r="Z204" s="87"/>
      <c r="AA204" s="87"/>
      <c r="AB204" s="87"/>
      <c r="AC204" s="87"/>
      <c r="AD204" s="87"/>
      <c r="AE204" s="87"/>
      <c r="AF204" s="87"/>
      <c r="AG204" s="87"/>
      <c r="AH204" s="87"/>
      <c r="AI204" s="87"/>
      <c r="AJ204" s="87"/>
      <c r="AK204" s="87"/>
      <c r="AL204" s="87"/>
      <c r="AM204" s="87"/>
      <c r="AN204" s="87"/>
      <c r="AO204" s="87"/>
    </row>
    <row r="205" spans="2:41" x14ac:dyDescent="0.3">
      <c r="B205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  <c r="W205" s="87"/>
      <c r="X205" s="87"/>
      <c r="Y205" s="87"/>
      <c r="Z205" s="87"/>
      <c r="AA205" s="87"/>
      <c r="AB205" s="87"/>
      <c r="AC205" s="87"/>
      <c r="AD205" s="87"/>
      <c r="AE205" s="87"/>
      <c r="AF205" s="87"/>
      <c r="AG205" s="87"/>
      <c r="AH205" s="87"/>
      <c r="AI205" s="87"/>
      <c r="AJ205" s="87"/>
      <c r="AK205" s="87"/>
      <c r="AL205" s="87"/>
      <c r="AM205" s="87"/>
      <c r="AN205" s="87"/>
      <c r="AO205" s="87"/>
    </row>
    <row r="206" spans="2:41" x14ac:dyDescent="0.3">
      <c r="B206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  <c r="W206" s="87"/>
      <c r="X206" s="87"/>
      <c r="Y206" s="87"/>
      <c r="Z206" s="87"/>
      <c r="AA206" s="87"/>
      <c r="AB206" s="87"/>
      <c r="AC206" s="87"/>
      <c r="AD206" s="87"/>
      <c r="AE206" s="87"/>
      <c r="AF206" s="87"/>
      <c r="AG206" s="87"/>
      <c r="AH206" s="87"/>
      <c r="AI206" s="87"/>
      <c r="AJ206" s="87"/>
      <c r="AK206" s="87"/>
      <c r="AL206" s="87"/>
      <c r="AM206" s="87"/>
      <c r="AN206" s="87"/>
      <c r="AO206" s="87"/>
    </row>
    <row r="207" spans="2:41" x14ac:dyDescent="0.3">
      <c r="B20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  <c r="W207" s="87"/>
      <c r="X207" s="87"/>
      <c r="Y207" s="87"/>
      <c r="Z207" s="87"/>
      <c r="AA207" s="87"/>
      <c r="AB207" s="87"/>
      <c r="AC207" s="87"/>
      <c r="AD207" s="87"/>
      <c r="AE207" s="87"/>
      <c r="AF207" s="87"/>
      <c r="AG207" s="87"/>
      <c r="AH207" s="87"/>
      <c r="AI207" s="87"/>
      <c r="AJ207" s="87"/>
      <c r="AK207" s="87"/>
      <c r="AL207" s="87"/>
      <c r="AM207" s="87"/>
      <c r="AN207" s="87"/>
      <c r="AO207" s="87"/>
    </row>
    <row r="208" spans="2:41" x14ac:dyDescent="0.3">
      <c r="B208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  <c r="W208" s="87"/>
      <c r="X208" s="87"/>
      <c r="Y208" s="87"/>
      <c r="Z208" s="87"/>
      <c r="AA208" s="87"/>
      <c r="AB208" s="87"/>
      <c r="AC208" s="87"/>
      <c r="AD208" s="87"/>
      <c r="AE208" s="87"/>
      <c r="AF208" s="87"/>
      <c r="AG208" s="87"/>
      <c r="AH208" s="87"/>
      <c r="AI208" s="87"/>
      <c r="AJ208" s="87"/>
      <c r="AK208" s="87"/>
      <c r="AL208" s="87"/>
      <c r="AM208" s="87"/>
      <c r="AN208" s="87"/>
      <c r="AO208" s="87"/>
    </row>
    <row r="209" spans="2:41" x14ac:dyDescent="0.3">
      <c r="B209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  <c r="W209" s="87"/>
      <c r="X209" s="87"/>
      <c r="Y209" s="87"/>
      <c r="Z209" s="87"/>
      <c r="AA209" s="87"/>
      <c r="AB209" s="87"/>
      <c r="AC209" s="87"/>
      <c r="AD209" s="87"/>
      <c r="AE209" s="87"/>
      <c r="AF209" s="87"/>
      <c r="AG209" s="87"/>
      <c r="AH209" s="87"/>
      <c r="AI209" s="87"/>
      <c r="AJ209" s="87"/>
      <c r="AK209" s="87"/>
      <c r="AL209" s="87"/>
      <c r="AM209" s="87"/>
      <c r="AN209" s="87"/>
      <c r="AO209" s="87"/>
    </row>
    <row r="210" spans="2:41" x14ac:dyDescent="0.3">
      <c r="B210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  <c r="W210" s="87"/>
      <c r="X210" s="87"/>
      <c r="Y210" s="87"/>
      <c r="Z210" s="87"/>
      <c r="AA210" s="87"/>
      <c r="AB210" s="87"/>
      <c r="AC210" s="87"/>
      <c r="AD210" s="87"/>
      <c r="AE210" s="87"/>
      <c r="AF210" s="87"/>
      <c r="AG210" s="87"/>
      <c r="AH210" s="87"/>
      <c r="AI210" s="87"/>
      <c r="AJ210" s="87"/>
      <c r="AK210" s="87"/>
      <c r="AL210" s="87"/>
      <c r="AM210" s="87"/>
      <c r="AN210" s="87"/>
      <c r="AO210" s="87"/>
    </row>
    <row r="211" spans="2:41" x14ac:dyDescent="0.3">
      <c r="B211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  <c r="W211" s="87"/>
      <c r="X211" s="87"/>
      <c r="Y211" s="87"/>
      <c r="Z211" s="87"/>
      <c r="AA211" s="87"/>
      <c r="AB211" s="87"/>
      <c r="AC211" s="87"/>
      <c r="AD211" s="87"/>
      <c r="AE211" s="87"/>
      <c r="AF211" s="87"/>
      <c r="AG211" s="87"/>
      <c r="AH211" s="87"/>
      <c r="AI211" s="87"/>
      <c r="AJ211" s="87"/>
      <c r="AK211" s="87"/>
      <c r="AL211" s="87"/>
      <c r="AM211" s="87"/>
      <c r="AN211" s="87"/>
      <c r="AO211" s="87"/>
    </row>
    <row r="212" spans="2:41" x14ac:dyDescent="0.3">
      <c r="B212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  <c r="Z212" s="87"/>
      <c r="AA212" s="87"/>
      <c r="AB212" s="87"/>
      <c r="AC212" s="87"/>
      <c r="AD212" s="87"/>
      <c r="AE212" s="87"/>
      <c r="AF212" s="87"/>
      <c r="AG212" s="87"/>
      <c r="AH212" s="87"/>
      <c r="AI212" s="87"/>
      <c r="AJ212" s="87"/>
      <c r="AK212" s="87"/>
      <c r="AL212" s="87"/>
      <c r="AM212" s="87"/>
      <c r="AN212" s="87"/>
      <c r="AO212" s="87"/>
    </row>
    <row r="213" spans="2:41" x14ac:dyDescent="0.3">
      <c r="B213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  <c r="W213" s="87"/>
      <c r="X213" s="87"/>
      <c r="Y213" s="87"/>
      <c r="Z213" s="87"/>
      <c r="AA213" s="87"/>
      <c r="AB213" s="87"/>
      <c r="AC213" s="87"/>
      <c r="AD213" s="87"/>
      <c r="AE213" s="87"/>
      <c r="AF213" s="87"/>
      <c r="AG213" s="87"/>
      <c r="AH213" s="87"/>
      <c r="AI213" s="87"/>
      <c r="AJ213" s="87"/>
      <c r="AK213" s="87"/>
      <c r="AL213" s="87"/>
      <c r="AM213" s="87"/>
      <c r="AN213" s="87"/>
      <c r="AO213" s="87"/>
    </row>
    <row r="214" spans="2:41" x14ac:dyDescent="0.3">
      <c r="B214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  <c r="Z214" s="87"/>
      <c r="AA214" s="87"/>
      <c r="AB214" s="87"/>
      <c r="AC214" s="87"/>
      <c r="AD214" s="87"/>
      <c r="AE214" s="87"/>
      <c r="AF214" s="87"/>
      <c r="AG214" s="87"/>
      <c r="AH214" s="87"/>
      <c r="AI214" s="87"/>
      <c r="AJ214" s="87"/>
      <c r="AK214" s="87"/>
      <c r="AL214" s="87"/>
      <c r="AM214" s="87"/>
      <c r="AN214" s="87"/>
      <c r="AO214" s="87"/>
    </row>
    <row r="215" spans="2:41" x14ac:dyDescent="0.3">
      <c r="B215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  <c r="W215" s="87"/>
      <c r="X215" s="87"/>
      <c r="Y215" s="87"/>
      <c r="Z215" s="87"/>
      <c r="AA215" s="87"/>
      <c r="AB215" s="87"/>
      <c r="AC215" s="87"/>
      <c r="AD215" s="87"/>
      <c r="AE215" s="87"/>
      <c r="AF215" s="87"/>
      <c r="AG215" s="87"/>
      <c r="AH215" s="87"/>
      <c r="AI215" s="87"/>
      <c r="AJ215" s="87"/>
      <c r="AK215" s="87"/>
      <c r="AL215" s="87"/>
      <c r="AM215" s="87"/>
      <c r="AN215" s="87"/>
      <c r="AO215" s="87"/>
    </row>
    <row r="216" spans="2:41" x14ac:dyDescent="0.3">
      <c r="B216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  <c r="W216" s="87"/>
      <c r="X216" s="87"/>
      <c r="Y216" s="87"/>
      <c r="Z216" s="87"/>
      <c r="AA216" s="87"/>
      <c r="AB216" s="87"/>
      <c r="AC216" s="87"/>
      <c r="AD216" s="87"/>
      <c r="AE216" s="87"/>
      <c r="AF216" s="87"/>
      <c r="AG216" s="87"/>
      <c r="AH216" s="87"/>
      <c r="AI216" s="87"/>
      <c r="AJ216" s="87"/>
      <c r="AK216" s="87"/>
      <c r="AL216" s="87"/>
      <c r="AM216" s="87"/>
      <c r="AN216" s="87"/>
      <c r="AO216" s="87"/>
    </row>
    <row r="217" spans="2:41" x14ac:dyDescent="0.3">
      <c r="B21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  <c r="W217" s="87"/>
      <c r="X217" s="87"/>
      <c r="Y217" s="87"/>
      <c r="Z217" s="87"/>
      <c r="AA217" s="87"/>
      <c r="AB217" s="87"/>
      <c r="AC217" s="87"/>
      <c r="AD217" s="87"/>
      <c r="AE217" s="87"/>
      <c r="AF217" s="87"/>
      <c r="AG217" s="87"/>
      <c r="AH217" s="87"/>
      <c r="AI217" s="87"/>
      <c r="AJ217" s="87"/>
      <c r="AK217" s="87"/>
      <c r="AL217" s="87"/>
      <c r="AM217" s="87"/>
      <c r="AN217" s="87"/>
      <c r="AO217" s="87"/>
    </row>
    <row r="218" spans="2:41" x14ac:dyDescent="0.3">
      <c r="B218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  <c r="Z218" s="87"/>
      <c r="AA218" s="87"/>
      <c r="AB218" s="87"/>
      <c r="AC218" s="87"/>
      <c r="AD218" s="87"/>
      <c r="AE218" s="87"/>
      <c r="AF218" s="87"/>
      <c r="AG218" s="87"/>
      <c r="AH218" s="87"/>
      <c r="AI218" s="87"/>
      <c r="AJ218" s="87"/>
      <c r="AK218" s="87"/>
      <c r="AL218" s="87"/>
      <c r="AM218" s="87"/>
      <c r="AN218" s="87"/>
      <c r="AO218" s="87"/>
    </row>
    <row r="219" spans="2:41" x14ac:dyDescent="0.3">
      <c r="B219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  <c r="W219" s="87"/>
      <c r="X219" s="87"/>
      <c r="Y219" s="87"/>
      <c r="Z219" s="87"/>
      <c r="AA219" s="87"/>
      <c r="AB219" s="87"/>
      <c r="AC219" s="87"/>
      <c r="AD219" s="87"/>
      <c r="AE219" s="87"/>
      <c r="AF219" s="87"/>
      <c r="AG219" s="87"/>
      <c r="AH219" s="87"/>
      <c r="AI219" s="87"/>
      <c r="AJ219" s="87"/>
      <c r="AK219" s="87"/>
      <c r="AL219" s="87"/>
      <c r="AM219" s="87"/>
      <c r="AN219" s="87"/>
      <c r="AO219" s="87"/>
    </row>
    <row r="220" spans="2:41" x14ac:dyDescent="0.3">
      <c r="B220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  <c r="W220" s="87"/>
      <c r="X220" s="87"/>
      <c r="Y220" s="87"/>
      <c r="Z220" s="87"/>
      <c r="AA220" s="87"/>
      <c r="AB220" s="87"/>
      <c r="AC220" s="87"/>
      <c r="AD220" s="87"/>
      <c r="AE220" s="87"/>
      <c r="AF220" s="87"/>
      <c r="AG220" s="87"/>
      <c r="AH220" s="87"/>
      <c r="AI220" s="87"/>
      <c r="AJ220" s="87"/>
      <c r="AK220" s="87"/>
      <c r="AL220" s="87"/>
      <c r="AM220" s="87"/>
      <c r="AN220" s="87"/>
      <c r="AO220" s="87"/>
    </row>
    <row r="221" spans="2:41" x14ac:dyDescent="0.3">
      <c r="B221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  <c r="W221" s="87"/>
      <c r="X221" s="87"/>
      <c r="Y221" s="87"/>
      <c r="Z221" s="87"/>
      <c r="AA221" s="87"/>
      <c r="AB221" s="87"/>
      <c r="AC221" s="87"/>
      <c r="AD221" s="87"/>
      <c r="AE221" s="87"/>
      <c r="AF221" s="87"/>
      <c r="AG221" s="87"/>
      <c r="AH221" s="87"/>
      <c r="AI221" s="87"/>
      <c r="AJ221" s="87"/>
      <c r="AK221" s="87"/>
      <c r="AL221" s="87"/>
      <c r="AM221" s="87"/>
      <c r="AN221" s="87"/>
      <c r="AO221" s="87"/>
    </row>
    <row r="222" spans="2:41" x14ac:dyDescent="0.3">
      <c r="B222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  <c r="W222" s="87"/>
      <c r="X222" s="87"/>
      <c r="Y222" s="87"/>
      <c r="Z222" s="87"/>
      <c r="AA222" s="87"/>
      <c r="AB222" s="87"/>
      <c r="AC222" s="87"/>
      <c r="AD222" s="87"/>
      <c r="AE222" s="87"/>
      <c r="AF222" s="87"/>
      <c r="AG222" s="87"/>
      <c r="AH222" s="87"/>
      <c r="AI222" s="87"/>
      <c r="AJ222" s="87"/>
      <c r="AK222" s="87"/>
      <c r="AL222" s="87"/>
      <c r="AM222" s="87"/>
      <c r="AN222" s="87"/>
      <c r="AO222" s="87"/>
    </row>
    <row r="223" spans="2:41" x14ac:dyDescent="0.3">
      <c r="B223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  <c r="W223" s="87"/>
      <c r="X223" s="87"/>
      <c r="Y223" s="87"/>
      <c r="Z223" s="87"/>
      <c r="AA223" s="87"/>
      <c r="AB223" s="87"/>
      <c r="AC223" s="87"/>
      <c r="AD223" s="87"/>
      <c r="AE223" s="87"/>
      <c r="AF223" s="87"/>
      <c r="AG223" s="87"/>
      <c r="AH223" s="87"/>
      <c r="AI223" s="87"/>
      <c r="AJ223" s="87"/>
      <c r="AK223" s="87"/>
      <c r="AL223" s="87"/>
      <c r="AM223" s="87"/>
      <c r="AN223" s="87"/>
      <c r="AO223" s="87"/>
    </row>
    <row r="224" spans="2:41" x14ac:dyDescent="0.3">
      <c r="B224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  <c r="W224" s="87"/>
      <c r="X224" s="87"/>
      <c r="Y224" s="87"/>
      <c r="Z224" s="87"/>
      <c r="AA224" s="87"/>
      <c r="AB224" s="87"/>
      <c r="AC224" s="87"/>
      <c r="AD224" s="87"/>
      <c r="AE224" s="87"/>
      <c r="AF224" s="87"/>
      <c r="AG224" s="87"/>
      <c r="AH224" s="87"/>
      <c r="AI224" s="87"/>
      <c r="AJ224" s="87"/>
      <c r="AK224" s="87"/>
      <c r="AL224" s="87"/>
      <c r="AM224" s="87"/>
      <c r="AN224" s="87"/>
      <c r="AO224" s="87"/>
    </row>
    <row r="225" spans="2:41" x14ac:dyDescent="0.3">
      <c r="B225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  <c r="W225" s="87"/>
      <c r="X225" s="87"/>
      <c r="Y225" s="87"/>
      <c r="Z225" s="87"/>
      <c r="AA225" s="87"/>
      <c r="AB225" s="87"/>
      <c r="AC225" s="87"/>
      <c r="AD225" s="87"/>
      <c r="AE225" s="87"/>
      <c r="AF225" s="87"/>
      <c r="AG225" s="87"/>
      <c r="AH225" s="87"/>
      <c r="AI225" s="87"/>
      <c r="AJ225" s="87"/>
      <c r="AK225" s="87"/>
      <c r="AL225" s="87"/>
      <c r="AM225" s="87"/>
      <c r="AN225" s="87"/>
      <c r="AO225" s="87"/>
    </row>
    <row r="226" spans="2:41" x14ac:dyDescent="0.3">
      <c r="B226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  <c r="W226" s="87"/>
      <c r="X226" s="87"/>
      <c r="Y226" s="87"/>
      <c r="Z226" s="87"/>
      <c r="AA226" s="87"/>
      <c r="AB226" s="87"/>
      <c r="AC226" s="87"/>
      <c r="AD226" s="87"/>
      <c r="AE226" s="87"/>
      <c r="AF226" s="87"/>
      <c r="AG226" s="87"/>
      <c r="AH226" s="87"/>
      <c r="AI226" s="87"/>
      <c r="AJ226" s="87"/>
      <c r="AK226" s="87"/>
      <c r="AL226" s="87"/>
      <c r="AM226" s="87"/>
      <c r="AN226" s="87"/>
      <c r="AO226" s="87"/>
    </row>
    <row r="227" spans="2:41" x14ac:dyDescent="0.3">
      <c r="B22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  <c r="W227" s="87"/>
      <c r="X227" s="87"/>
      <c r="Y227" s="87"/>
      <c r="Z227" s="87"/>
      <c r="AA227" s="87"/>
      <c r="AB227" s="87"/>
      <c r="AC227" s="87"/>
      <c r="AD227" s="87"/>
      <c r="AE227" s="87"/>
      <c r="AF227" s="87"/>
      <c r="AG227" s="87"/>
      <c r="AH227" s="87"/>
      <c r="AI227" s="87"/>
      <c r="AJ227" s="87"/>
      <c r="AK227" s="87"/>
      <c r="AL227" s="87"/>
      <c r="AM227" s="87"/>
      <c r="AN227" s="87"/>
      <c r="AO227" s="87"/>
    </row>
    <row r="228" spans="2:41" x14ac:dyDescent="0.3">
      <c r="B228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  <c r="W228" s="87"/>
      <c r="X228" s="87"/>
      <c r="Y228" s="87"/>
      <c r="Z228" s="87"/>
      <c r="AA228" s="87"/>
      <c r="AB228" s="87"/>
      <c r="AC228" s="87"/>
      <c r="AD228" s="87"/>
      <c r="AE228" s="87"/>
      <c r="AF228" s="87"/>
      <c r="AG228" s="87"/>
      <c r="AH228" s="87"/>
      <c r="AI228" s="87"/>
      <c r="AJ228" s="87"/>
      <c r="AK228" s="87"/>
      <c r="AL228" s="87"/>
      <c r="AM228" s="87"/>
      <c r="AN228" s="87"/>
      <c r="AO228" s="87"/>
    </row>
    <row r="229" spans="2:41" x14ac:dyDescent="0.3">
      <c r="B229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  <c r="W229" s="87"/>
      <c r="X229" s="87"/>
      <c r="Y229" s="87"/>
      <c r="Z229" s="87"/>
      <c r="AA229" s="87"/>
      <c r="AB229" s="87"/>
      <c r="AC229" s="87"/>
      <c r="AD229" s="87"/>
      <c r="AE229" s="87"/>
      <c r="AF229" s="87"/>
      <c r="AG229" s="87"/>
      <c r="AH229" s="87"/>
      <c r="AI229" s="87"/>
      <c r="AJ229" s="87"/>
      <c r="AK229" s="87"/>
      <c r="AL229" s="87"/>
      <c r="AM229" s="87"/>
      <c r="AN229" s="87"/>
      <c r="AO229" s="87"/>
    </row>
    <row r="230" spans="2:41" x14ac:dyDescent="0.3">
      <c r="B230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  <c r="W230" s="87"/>
      <c r="X230" s="87"/>
      <c r="Y230" s="87"/>
      <c r="Z230" s="87"/>
      <c r="AA230" s="87"/>
      <c r="AB230" s="87"/>
      <c r="AC230" s="87"/>
      <c r="AD230" s="87"/>
      <c r="AE230" s="87"/>
      <c r="AF230" s="87"/>
      <c r="AG230" s="87"/>
      <c r="AH230" s="87"/>
      <c r="AI230" s="87"/>
      <c r="AJ230" s="87"/>
      <c r="AK230" s="87"/>
      <c r="AL230" s="87"/>
      <c r="AM230" s="87"/>
      <c r="AN230" s="87"/>
      <c r="AO230" s="87"/>
    </row>
    <row r="231" spans="2:41" x14ac:dyDescent="0.3">
      <c r="B231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  <c r="W231" s="87"/>
      <c r="X231" s="87"/>
      <c r="Y231" s="87"/>
      <c r="Z231" s="87"/>
      <c r="AA231" s="87"/>
      <c r="AB231" s="87"/>
      <c r="AC231" s="87"/>
      <c r="AD231" s="87"/>
      <c r="AE231" s="87"/>
      <c r="AF231" s="87"/>
      <c r="AG231" s="87"/>
      <c r="AH231" s="87"/>
      <c r="AI231" s="87"/>
      <c r="AJ231" s="87"/>
      <c r="AK231" s="87"/>
      <c r="AL231" s="87"/>
      <c r="AM231" s="87"/>
      <c r="AN231" s="87"/>
      <c r="AO231" s="87"/>
    </row>
    <row r="232" spans="2:41" x14ac:dyDescent="0.3">
      <c r="B232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  <c r="W232" s="87"/>
      <c r="X232" s="87"/>
      <c r="Y232" s="87"/>
      <c r="Z232" s="87"/>
      <c r="AA232" s="87"/>
      <c r="AB232" s="87"/>
      <c r="AC232" s="87"/>
      <c r="AD232" s="87"/>
      <c r="AE232" s="87"/>
      <c r="AF232" s="87"/>
      <c r="AG232" s="87"/>
      <c r="AH232" s="87"/>
      <c r="AI232" s="87"/>
      <c r="AJ232" s="87"/>
      <c r="AK232" s="87"/>
      <c r="AL232" s="87"/>
      <c r="AM232" s="87"/>
      <c r="AN232" s="87"/>
      <c r="AO232" s="87"/>
    </row>
    <row r="233" spans="2:41" x14ac:dyDescent="0.3">
      <c r="B233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  <c r="W233" s="87"/>
      <c r="X233" s="87"/>
      <c r="Y233" s="87"/>
      <c r="Z233" s="87"/>
      <c r="AA233" s="87"/>
      <c r="AB233" s="87"/>
      <c r="AC233" s="87"/>
      <c r="AD233" s="87"/>
      <c r="AE233" s="87"/>
      <c r="AF233" s="87"/>
      <c r="AG233" s="87"/>
      <c r="AH233" s="87"/>
      <c r="AI233" s="87"/>
      <c r="AJ233" s="87"/>
      <c r="AK233" s="87"/>
      <c r="AL233" s="87"/>
      <c r="AM233" s="87"/>
      <c r="AN233" s="87"/>
      <c r="AO233" s="87"/>
    </row>
    <row r="234" spans="2:41" x14ac:dyDescent="0.3">
      <c r="B234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  <c r="W234" s="87"/>
      <c r="X234" s="87"/>
      <c r="Y234" s="87"/>
      <c r="Z234" s="87"/>
      <c r="AA234" s="87"/>
      <c r="AB234" s="87"/>
      <c r="AC234" s="87"/>
      <c r="AD234" s="87"/>
      <c r="AE234" s="87"/>
      <c r="AF234" s="87"/>
      <c r="AG234" s="87"/>
      <c r="AH234" s="87"/>
      <c r="AI234" s="87"/>
      <c r="AJ234" s="87"/>
      <c r="AK234" s="87"/>
      <c r="AL234" s="87"/>
      <c r="AM234" s="87"/>
      <c r="AN234" s="87"/>
      <c r="AO234" s="87"/>
    </row>
    <row r="235" spans="2:41" x14ac:dyDescent="0.3">
      <c r="B235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  <c r="W235" s="87"/>
      <c r="X235" s="87"/>
      <c r="Y235" s="87"/>
      <c r="Z235" s="87"/>
      <c r="AA235" s="87"/>
      <c r="AB235" s="87"/>
      <c r="AC235" s="87"/>
      <c r="AD235" s="87"/>
      <c r="AE235" s="87"/>
      <c r="AF235" s="87"/>
      <c r="AG235" s="87"/>
      <c r="AH235" s="87"/>
      <c r="AI235" s="87"/>
      <c r="AJ235" s="87"/>
      <c r="AK235" s="87"/>
      <c r="AL235" s="87"/>
      <c r="AM235" s="87"/>
      <c r="AN235" s="87"/>
      <c r="AO235" s="87"/>
    </row>
    <row r="236" spans="2:41" x14ac:dyDescent="0.3">
      <c r="B236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  <c r="W236" s="87"/>
      <c r="X236" s="87"/>
      <c r="Y236" s="87"/>
      <c r="Z236" s="87"/>
      <c r="AA236" s="87"/>
      <c r="AB236" s="87"/>
      <c r="AC236" s="87"/>
      <c r="AD236" s="87"/>
      <c r="AE236" s="87"/>
      <c r="AF236" s="87"/>
      <c r="AG236" s="87"/>
      <c r="AH236" s="87"/>
      <c r="AI236" s="87"/>
      <c r="AJ236" s="87"/>
      <c r="AK236" s="87"/>
      <c r="AL236" s="87"/>
      <c r="AM236" s="87"/>
      <c r="AN236" s="87"/>
      <c r="AO236" s="87"/>
    </row>
    <row r="237" spans="2:41" x14ac:dyDescent="0.3">
      <c r="B23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  <c r="W237" s="87"/>
      <c r="X237" s="87"/>
      <c r="Y237" s="87"/>
      <c r="Z237" s="87"/>
      <c r="AA237" s="87"/>
      <c r="AB237" s="87"/>
      <c r="AC237" s="87"/>
      <c r="AD237" s="87"/>
      <c r="AE237" s="87"/>
      <c r="AF237" s="87"/>
      <c r="AG237" s="87"/>
      <c r="AH237" s="87"/>
      <c r="AI237" s="87"/>
      <c r="AJ237" s="87"/>
      <c r="AK237" s="87"/>
      <c r="AL237" s="87"/>
      <c r="AM237" s="87"/>
      <c r="AN237" s="87"/>
      <c r="AO237" s="87"/>
    </row>
    <row r="238" spans="2:41" x14ac:dyDescent="0.3">
      <c r="B238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  <c r="W238" s="87"/>
      <c r="X238" s="87"/>
      <c r="Y238" s="87"/>
      <c r="Z238" s="87"/>
      <c r="AA238" s="87"/>
      <c r="AB238" s="87"/>
      <c r="AC238" s="87"/>
      <c r="AD238" s="87"/>
      <c r="AE238" s="87"/>
      <c r="AF238" s="87"/>
      <c r="AG238" s="87"/>
      <c r="AH238" s="87"/>
      <c r="AI238" s="87"/>
      <c r="AJ238" s="87"/>
      <c r="AK238" s="87"/>
      <c r="AL238" s="87"/>
      <c r="AM238" s="87"/>
      <c r="AN238" s="87"/>
      <c r="AO238" s="87"/>
    </row>
    <row r="239" spans="2:41" x14ac:dyDescent="0.3">
      <c r="B239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  <c r="W239" s="87"/>
      <c r="X239" s="87"/>
      <c r="Y239" s="87"/>
      <c r="Z239" s="87"/>
      <c r="AA239" s="87"/>
      <c r="AB239" s="87"/>
      <c r="AC239" s="87"/>
      <c r="AD239" s="87"/>
      <c r="AE239" s="87"/>
      <c r="AF239" s="87"/>
      <c r="AG239" s="87"/>
      <c r="AH239" s="87"/>
      <c r="AI239" s="87"/>
      <c r="AJ239" s="87"/>
      <c r="AK239" s="87"/>
      <c r="AL239" s="87"/>
      <c r="AM239" s="87"/>
      <c r="AN239" s="87"/>
      <c r="AO239" s="87"/>
    </row>
    <row r="240" spans="2:41" x14ac:dyDescent="0.3">
      <c r="B240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  <c r="W240" s="87"/>
      <c r="X240" s="87"/>
      <c r="Y240" s="87"/>
      <c r="Z240" s="87"/>
      <c r="AA240" s="87"/>
      <c r="AB240" s="87"/>
      <c r="AC240" s="87"/>
      <c r="AD240" s="87"/>
      <c r="AE240" s="87"/>
      <c r="AF240" s="87"/>
      <c r="AG240" s="87"/>
      <c r="AH240" s="87"/>
      <c r="AI240" s="87"/>
      <c r="AJ240" s="87"/>
      <c r="AK240" s="87"/>
      <c r="AL240" s="87"/>
      <c r="AM240" s="87"/>
      <c r="AN240" s="87"/>
      <c r="AO240" s="87"/>
    </row>
    <row r="241" spans="2:41" x14ac:dyDescent="0.3">
      <c r="B241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  <c r="W241" s="87"/>
      <c r="X241" s="87"/>
      <c r="Y241" s="87"/>
      <c r="Z241" s="87"/>
      <c r="AA241" s="87"/>
      <c r="AB241" s="87"/>
      <c r="AC241" s="87"/>
      <c r="AD241" s="87"/>
      <c r="AE241" s="87"/>
      <c r="AF241" s="87"/>
      <c r="AG241" s="87"/>
      <c r="AH241" s="87"/>
      <c r="AI241" s="87"/>
      <c r="AJ241" s="87"/>
      <c r="AK241" s="87"/>
      <c r="AL241" s="87"/>
      <c r="AM241" s="87"/>
      <c r="AN241" s="87"/>
      <c r="AO241" s="87"/>
    </row>
    <row r="242" spans="2:41" x14ac:dyDescent="0.3">
      <c r="B242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  <c r="W242" s="87"/>
      <c r="X242" s="87"/>
      <c r="Y242" s="87"/>
      <c r="Z242" s="87"/>
      <c r="AA242" s="87"/>
      <c r="AB242" s="87"/>
      <c r="AC242" s="87"/>
      <c r="AD242" s="87"/>
      <c r="AE242" s="87"/>
      <c r="AF242" s="87"/>
      <c r="AG242" s="87"/>
      <c r="AH242" s="87"/>
      <c r="AI242" s="87"/>
      <c r="AJ242" s="87"/>
      <c r="AK242" s="87"/>
      <c r="AL242" s="87"/>
      <c r="AM242" s="87"/>
      <c r="AN242" s="87"/>
      <c r="AO242" s="87"/>
    </row>
    <row r="243" spans="2:41" x14ac:dyDescent="0.3">
      <c r="B243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  <c r="W243" s="87"/>
      <c r="X243" s="87"/>
      <c r="Y243" s="87"/>
      <c r="Z243" s="87"/>
      <c r="AA243" s="87"/>
      <c r="AB243" s="87"/>
      <c r="AC243" s="87"/>
      <c r="AD243" s="87"/>
      <c r="AE243" s="87"/>
      <c r="AF243" s="87"/>
      <c r="AG243" s="87"/>
      <c r="AH243" s="87"/>
      <c r="AI243" s="87"/>
      <c r="AJ243" s="87"/>
      <c r="AK243" s="87"/>
      <c r="AL243" s="87"/>
      <c r="AM243" s="87"/>
      <c r="AN243" s="87"/>
      <c r="AO243" s="87"/>
    </row>
    <row r="244" spans="2:41" x14ac:dyDescent="0.3">
      <c r="B244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  <c r="W244" s="87"/>
      <c r="X244" s="87"/>
      <c r="Y244" s="87"/>
      <c r="Z244" s="87"/>
      <c r="AA244" s="87"/>
      <c r="AB244" s="87"/>
      <c r="AC244" s="87"/>
      <c r="AD244" s="87"/>
      <c r="AE244" s="87"/>
      <c r="AF244" s="87"/>
      <c r="AG244" s="87"/>
      <c r="AH244" s="87"/>
      <c r="AI244" s="87"/>
      <c r="AJ244" s="87"/>
      <c r="AK244" s="87"/>
      <c r="AL244" s="87"/>
      <c r="AM244" s="87"/>
      <c r="AN244" s="87"/>
      <c r="AO244" s="87"/>
    </row>
    <row r="245" spans="2:41" x14ac:dyDescent="0.3">
      <c r="B245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  <c r="W245" s="87"/>
      <c r="X245" s="87"/>
      <c r="Y245" s="87"/>
      <c r="Z245" s="87"/>
      <c r="AA245" s="87"/>
      <c r="AB245" s="87"/>
      <c r="AC245" s="87"/>
      <c r="AD245" s="87"/>
      <c r="AE245" s="87"/>
      <c r="AF245" s="87"/>
      <c r="AG245" s="87"/>
      <c r="AH245" s="87"/>
      <c r="AI245" s="87"/>
      <c r="AJ245" s="87"/>
      <c r="AK245" s="87"/>
      <c r="AL245" s="87"/>
      <c r="AM245" s="87"/>
      <c r="AN245" s="87"/>
      <c r="AO245" s="87"/>
    </row>
    <row r="246" spans="2:41" x14ac:dyDescent="0.3">
      <c r="B246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  <c r="W246" s="87"/>
      <c r="X246" s="87"/>
      <c r="Y246" s="87"/>
      <c r="Z246" s="87"/>
      <c r="AA246" s="87"/>
      <c r="AB246" s="87"/>
      <c r="AC246" s="87"/>
      <c r="AD246" s="87"/>
      <c r="AE246" s="87"/>
      <c r="AF246" s="87"/>
      <c r="AG246" s="87"/>
      <c r="AH246" s="87"/>
      <c r="AI246" s="87"/>
      <c r="AJ246" s="87"/>
      <c r="AK246" s="87"/>
      <c r="AL246" s="87"/>
      <c r="AM246" s="87"/>
      <c r="AN246" s="87"/>
      <c r="AO246" s="87"/>
    </row>
    <row r="247" spans="2:41" x14ac:dyDescent="0.3">
      <c r="B24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  <c r="W247" s="87"/>
      <c r="X247" s="87"/>
      <c r="Y247" s="87"/>
      <c r="Z247" s="87"/>
      <c r="AA247" s="87"/>
      <c r="AB247" s="87"/>
      <c r="AC247" s="87"/>
      <c r="AD247" s="87"/>
      <c r="AE247" s="87"/>
      <c r="AF247" s="87"/>
      <c r="AG247" s="87"/>
      <c r="AH247" s="87"/>
      <c r="AI247" s="87"/>
      <c r="AJ247" s="87"/>
      <c r="AK247" s="87"/>
      <c r="AL247" s="87"/>
      <c r="AM247" s="87"/>
      <c r="AN247" s="87"/>
      <c r="AO247" s="87"/>
    </row>
    <row r="248" spans="2:41" x14ac:dyDescent="0.3">
      <c r="B248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  <c r="W248" s="87"/>
      <c r="X248" s="87"/>
      <c r="Y248" s="87"/>
      <c r="Z248" s="87"/>
      <c r="AA248" s="87"/>
      <c r="AB248" s="87"/>
      <c r="AC248" s="87"/>
      <c r="AD248" s="87"/>
      <c r="AE248" s="87"/>
      <c r="AF248" s="87"/>
      <c r="AG248" s="87"/>
      <c r="AH248" s="87"/>
      <c r="AI248" s="87"/>
      <c r="AJ248" s="87"/>
      <c r="AK248" s="87"/>
      <c r="AL248" s="87"/>
      <c r="AM248" s="87"/>
      <c r="AN248" s="87"/>
      <c r="AO248" s="87"/>
    </row>
    <row r="249" spans="2:41" x14ac:dyDescent="0.3">
      <c r="B249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  <c r="W249" s="87"/>
      <c r="X249" s="87"/>
      <c r="Y249" s="87"/>
      <c r="Z249" s="87"/>
      <c r="AA249" s="87"/>
      <c r="AB249" s="87"/>
      <c r="AC249" s="87"/>
      <c r="AD249" s="87"/>
      <c r="AE249" s="87"/>
      <c r="AF249" s="87"/>
      <c r="AG249" s="87"/>
      <c r="AH249" s="87"/>
      <c r="AI249" s="87"/>
      <c r="AJ249" s="87"/>
      <c r="AK249" s="87"/>
      <c r="AL249" s="87"/>
      <c r="AM249" s="87"/>
      <c r="AN249" s="87"/>
      <c r="AO249" s="87"/>
    </row>
    <row r="250" spans="2:41" x14ac:dyDescent="0.3">
      <c r="B250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  <c r="W250" s="87"/>
      <c r="X250" s="87"/>
      <c r="Y250" s="87"/>
      <c r="Z250" s="87"/>
      <c r="AA250" s="87"/>
      <c r="AB250" s="87"/>
      <c r="AC250" s="87"/>
      <c r="AD250" s="87"/>
      <c r="AE250" s="87"/>
      <c r="AF250" s="87"/>
      <c r="AG250" s="87"/>
      <c r="AH250" s="87"/>
      <c r="AI250" s="87"/>
      <c r="AJ250" s="87"/>
      <c r="AK250" s="87"/>
      <c r="AL250" s="87"/>
      <c r="AM250" s="87"/>
      <c r="AN250" s="87"/>
      <c r="AO250" s="87"/>
    </row>
    <row r="251" spans="2:41" x14ac:dyDescent="0.3">
      <c r="B251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  <c r="W251" s="87"/>
      <c r="X251" s="87"/>
      <c r="Y251" s="87"/>
      <c r="Z251" s="87"/>
      <c r="AA251" s="87"/>
      <c r="AB251" s="87"/>
      <c r="AC251" s="87"/>
      <c r="AD251" s="87"/>
      <c r="AE251" s="87"/>
      <c r="AF251" s="87"/>
      <c r="AG251" s="87"/>
      <c r="AH251" s="87"/>
      <c r="AI251" s="87"/>
      <c r="AJ251" s="87"/>
      <c r="AK251" s="87"/>
      <c r="AL251" s="87"/>
      <c r="AM251" s="87"/>
      <c r="AN251" s="87"/>
      <c r="AO251" s="87"/>
    </row>
    <row r="252" spans="2:41" x14ac:dyDescent="0.3">
      <c r="B252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  <c r="W252" s="87"/>
      <c r="X252" s="87"/>
      <c r="Y252" s="87"/>
      <c r="Z252" s="87"/>
      <c r="AA252" s="87"/>
      <c r="AB252" s="87"/>
      <c r="AC252" s="87"/>
      <c r="AD252" s="87"/>
      <c r="AE252" s="87"/>
      <c r="AF252" s="87"/>
      <c r="AG252" s="87"/>
      <c r="AH252" s="87"/>
      <c r="AI252" s="87"/>
      <c r="AJ252" s="87"/>
      <c r="AK252" s="87"/>
      <c r="AL252" s="87"/>
      <c r="AM252" s="87"/>
      <c r="AN252" s="87"/>
      <c r="AO252" s="87"/>
    </row>
    <row r="253" spans="2:41" x14ac:dyDescent="0.3">
      <c r="B253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  <c r="W253" s="87"/>
      <c r="X253" s="87"/>
      <c r="Y253" s="87"/>
      <c r="Z253" s="87"/>
      <c r="AA253" s="87"/>
      <c r="AB253" s="87"/>
      <c r="AC253" s="87"/>
      <c r="AD253" s="87"/>
      <c r="AE253" s="87"/>
      <c r="AF253" s="87"/>
      <c r="AG253" s="87"/>
      <c r="AH253" s="87"/>
      <c r="AI253" s="87"/>
      <c r="AJ253" s="87"/>
      <c r="AK253" s="87"/>
      <c r="AL253" s="87"/>
      <c r="AM253" s="87"/>
      <c r="AN253" s="87"/>
      <c r="AO253" s="87"/>
    </row>
    <row r="254" spans="2:41" x14ac:dyDescent="0.3">
      <c r="B254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  <c r="W254" s="87"/>
      <c r="X254" s="87"/>
      <c r="Y254" s="87"/>
      <c r="Z254" s="87"/>
      <c r="AA254" s="87"/>
      <c r="AB254" s="87"/>
      <c r="AC254" s="87"/>
      <c r="AD254" s="87"/>
      <c r="AE254" s="87"/>
      <c r="AF254" s="87"/>
      <c r="AG254" s="87"/>
      <c r="AH254" s="87"/>
      <c r="AI254" s="87"/>
      <c r="AJ254" s="87"/>
      <c r="AK254" s="87"/>
      <c r="AL254" s="87"/>
      <c r="AM254" s="87"/>
      <c r="AN254" s="87"/>
      <c r="AO254" s="87"/>
    </row>
    <row r="255" spans="2:41" x14ac:dyDescent="0.3">
      <c r="B255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  <c r="W255" s="87"/>
      <c r="X255" s="87"/>
      <c r="Y255" s="87"/>
      <c r="Z255" s="87"/>
      <c r="AA255" s="87"/>
      <c r="AB255" s="87"/>
      <c r="AC255" s="87"/>
      <c r="AD255" s="87"/>
      <c r="AE255" s="87"/>
      <c r="AF255" s="87"/>
      <c r="AG255" s="87"/>
      <c r="AH255" s="87"/>
      <c r="AI255" s="87"/>
      <c r="AJ255" s="87"/>
      <c r="AK255" s="87"/>
      <c r="AL255" s="87"/>
      <c r="AM255" s="87"/>
      <c r="AN255" s="87"/>
      <c r="AO255" s="87"/>
    </row>
    <row r="256" spans="2:41" x14ac:dyDescent="0.3">
      <c r="B256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  <c r="W256" s="87"/>
      <c r="X256" s="87"/>
      <c r="Y256" s="87"/>
      <c r="Z256" s="87"/>
      <c r="AA256" s="87"/>
      <c r="AB256" s="87"/>
      <c r="AC256" s="87"/>
      <c r="AD256" s="87"/>
      <c r="AE256" s="87"/>
      <c r="AF256" s="87"/>
      <c r="AG256" s="87"/>
      <c r="AH256" s="87"/>
      <c r="AI256" s="87"/>
      <c r="AJ256" s="87"/>
      <c r="AK256" s="87"/>
      <c r="AL256" s="87"/>
      <c r="AM256" s="87"/>
      <c r="AN256" s="87"/>
      <c r="AO256" s="87"/>
    </row>
    <row r="257" spans="2:41" x14ac:dyDescent="0.3">
      <c r="B25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  <c r="W257" s="87"/>
      <c r="X257" s="87"/>
      <c r="Y257" s="87"/>
      <c r="Z257" s="87"/>
      <c r="AA257" s="87"/>
      <c r="AB257" s="87"/>
      <c r="AC257" s="87"/>
      <c r="AD257" s="87"/>
      <c r="AE257" s="87"/>
      <c r="AF257" s="87"/>
      <c r="AG257" s="87"/>
      <c r="AH257" s="87"/>
      <c r="AI257" s="87"/>
      <c r="AJ257" s="87"/>
      <c r="AK257" s="87"/>
      <c r="AL257" s="87"/>
      <c r="AM257" s="87"/>
      <c r="AN257" s="87"/>
      <c r="AO257" s="87"/>
    </row>
    <row r="258" spans="2:41" x14ac:dyDescent="0.3">
      <c r="B258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  <c r="W258" s="87"/>
      <c r="X258" s="87"/>
      <c r="Y258" s="87"/>
      <c r="Z258" s="87"/>
      <c r="AA258" s="87"/>
      <c r="AB258" s="87"/>
      <c r="AC258" s="87"/>
      <c r="AD258" s="87"/>
      <c r="AE258" s="87"/>
      <c r="AF258" s="87"/>
      <c r="AG258" s="87"/>
      <c r="AH258" s="87"/>
      <c r="AI258" s="87"/>
      <c r="AJ258" s="87"/>
      <c r="AK258" s="87"/>
      <c r="AL258" s="87"/>
      <c r="AM258" s="87"/>
      <c r="AN258" s="87"/>
      <c r="AO258" s="87"/>
    </row>
    <row r="259" spans="2:41" x14ac:dyDescent="0.3">
      <c r="B259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  <c r="W259" s="87"/>
      <c r="X259" s="87"/>
      <c r="Y259" s="87"/>
      <c r="Z259" s="87"/>
      <c r="AA259" s="87"/>
      <c r="AB259" s="87"/>
      <c r="AC259" s="87"/>
      <c r="AD259" s="87"/>
      <c r="AE259" s="87"/>
      <c r="AF259" s="87"/>
      <c r="AG259" s="87"/>
      <c r="AH259" s="87"/>
      <c r="AI259" s="87"/>
      <c r="AJ259" s="87"/>
      <c r="AK259" s="87"/>
      <c r="AL259" s="87"/>
      <c r="AM259" s="87"/>
      <c r="AN259" s="87"/>
      <c r="AO259" s="87"/>
    </row>
    <row r="260" spans="2:41" x14ac:dyDescent="0.3">
      <c r="B260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  <c r="W260" s="87"/>
      <c r="X260" s="87"/>
      <c r="Y260" s="87"/>
      <c r="Z260" s="87"/>
      <c r="AA260" s="87"/>
      <c r="AB260" s="87"/>
      <c r="AC260" s="87"/>
      <c r="AD260" s="87"/>
      <c r="AE260" s="87"/>
      <c r="AF260" s="87"/>
      <c r="AG260" s="87"/>
      <c r="AH260" s="87"/>
      <c r="AI260" s="87"/>
      <c r="AJ260" s="87"/>
      <c r="AK260" s="87"/>
      <c r="AL260" s="87"/>
      <c r="AM260" s="87"/>
      <c r="AN260" s="87"/>
      <c r="AO260" s="87"/>
    </row>
    <row r="261" spans="2:41" x14ac:dyDescent="0.3">
      <c r="B261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  <c r="W261" s="87"/>
      <c r="X261" s="87"/>
      <c r="Y261" s="87"/>
      <c r="Z261" s="87"/>
      <c r="AA261" s="87"/>
      <c r="AB261" s="87"/>
      <c r="AC261" s="87"/>
      <c r="AD261" s="87"/>
      <c r="AE261" s="87"/>
      <c r="AF261" s="87"/>
      <c r="AG261" s="87"/>
      <c r="AH261" s="87"/>
      <c r="AI261" s="87"/>
      <c r="AJ261" s="87"/>
      <c r="AK261" s="87"/>
      <c r="AL261" s="87"/>
      <c r="AM261" s="87"/>
      <c r="AN261" s="87"/>
      <c r="AO261" s="87"/>
    </row>
    <row r="262" spans="2:41" x14ac:dyDescent="0.3">
      <c r="B262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  <c r="W262" s="87"/>
      <c r="X262" s="87"/>
      <c r="Y262" s="87"/>
      <c r="Z262" s="87"/>
      <c r="AA262" s="87"/>
      <c r="AB262" s="87"/>
      <c r="AC262" s="87"/>
      <c r="AD262" s="87"/>
      <c r="AE262" s="87"/>
      <c r="AF262" s="87"/>
      <c r="AG262" s="87"/>
      <c r="AH262" s="87"/>
      <c r="AI262" s="87"/>
      <c r="AJ262" s="87"/>
      <c r="AK262" s="87"/>
      <c r="AL262" s="87"/>
      <c r="AM262" s="87"/>
      <c r="AN262" s="87"/>
      <c r="AO262" s="87"/>
    </row>
    <row r="263" spans="2:41" x14ac:dyDescent="0.3">
      <c r="B263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  <c r="W263" s="87"/>
      <c r="X263" s="87"/>
      <c r="Y263" s="87"/>
      <c r="Z263" s="87"/>
      <c r="AA263" s="87"/>
      <c r="AB263" s="87"/>
      <c r="AC263" s="87"/>
      <c r="AD263" s="87"/>
      <c r="AE263" s="87"/>
      <c r="AF263" s="87"/>
      <c r="AG263" s="87"/>
      <c r="AH263" s="87"/>
      <c r="AI263" s="87"/>
      <c r="AJ263" s="87"/>
      <c r="AK263" s="87"/>
      <c r="AL263" s="87"/>
      <c r="AM263" s="87"/>
      <c r="AN263" s="87"/>
      <c r="AO263" s="87"/>
    </row>
    <row r="264" spans="2:41" x14ac:dyDescent="0.3">
      <c r="B264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  <c r="W264" s="87"/>
      <c r="X264" s="87"/>
      <c r="Y264" s="87"/>
      <c r="Z264" s="87"/>
      <c r="AA264" s="87"/>
      <c r="AB264" s="87"/>
      <c r="AC264" s="87"/>
      <c r="AD264" s="87"/>
      <c r="AE264" s="87"/>
      <c r="AF264" s="87"/>
      <c r="AG264" s="87"/>
      <c r="AH264" s="87"/>
      <c r="AI264" s="87"/>
      <c r="AJ264" s="87"/>
      <c r="AK264" s="87"/>
      <c r="AL264" s="87"/>
      <c r="AM264" s="87"/>
      <c r="AN264" s="87"/>
      <c r="AO264" s="87"/>
    </row>
    <row r="265" spans="2:41" x14ac:dyDescent="0.3">
      <c r="B265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  <c r="W265" s="87"/>
      <c r="X265" s="87"/>
      <c r="Y265" s="87"/>
      <c r="Z265" s="87"/>
      <c r="AA265" s="87"/>
      <c r="AB265" s="87"/>
      <c r="AC265" s="87"/>
      <c r="AD265" s="87"/>
      <c r="AE265" s="87"/>
      <c r="AF265" s="87"/>
      <c r="AG265" s="87"/>
      <c r="AH265" s="87"/>
      <c r="AI265" s="87"/>
      <c r="AJ265" s="87"/>
      <c r="AK265" s="87"/>
      <c r="AL265" s="87"/>
      <c r="AM265" s="87"/>
      <c r="AN265" s="87"/>
      <c r="AO265" s="87"/>
    </row>
    <row r="266" spans="2:41" x14ac:dyDescent="0.3">
      <c r="B266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  <c r="W266" s="87"/>
      <c r="X266" s="87"/>
      <c r="Y266" s="87"/>
      <c r="Z266" s="87"/>
      <c r="AA266" s="87"/>
      <c r="AB266" s="87"/>
      <c r="AC266" s="87"/>
      <c r="AD266" s="87"/>
      <c r="AE266" s="87"/>
      <c r="AF266" s="87"/>
      <c r="AG266" s="87"/>
      <c r="AH266" s="87"/>
      <c r="AI266" s="87"/>
      <c r="AJ266" s="87"/>
      <c r="AK266" s="87"/>
      <c r="AL266" s="87"/>
      <c r="AM266" s="87"/>
      <c r="AN266" s="87"/>
      <c r="AO266" s="87"/>
    </row>
    <row r="267" spans="2:41" x14ac:dyDescent="0.3">
      <c r="B26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  <c r="W267" s="87"/>
      <c r="X267" s="87"/>
      <c r="Y267" s="87"/>
      <c r="Z267" s="87"/>
      <c r="AA267" s="87"/>
      <c r="AB267" s="87"/>
      <c r="AC267" s="87"/>
      <c r="AD267" s="87"/>
      <c r="AE267" s="87"/>
      <c r="AF267" s="87"/>
      <c r="AG267" s="87"/>
      <c r="AH267" s="87"/>
      <c r="AI267" s="87"/>
      <c r="AJ267" s="87"/>
      <c r="AK267" s="87"/>
      <c r="AL267" s="87"/>
      <c r="AM267" s="87"/>
      <c r="AN267" s="87"/>
      <c r="AO267" s="87"/>
    </row>
    <row r="268" spans="2:41" x14ac:dyDescent="0.3">
      <c r="B268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  <c r="W268" s="87"/>
      <c r="X268" s="87"/>
      <c r="Y268" s="87"/>
      <c r="Z268" s="87"/>
      <c r="AA268" s="87"/>
      <c r="AB268" s="87"/>
      <c r="AC268" s="87"/>
      <c r="AD268" s="87"/>
      <c r="AE268" s="87"/>
      <c r="AF268" s="87"/>
      <c r="AG268" s="87"/>
      <c r="AH268" s="87"/>
      <c r="AI268" s="87"/>
      <c r="AJ268" s="87"/>
      <c r="AK268" s="87"/>
      <c r="AL268" s="87"/>
      <c r="AM268" s="87"/>
      <c r="AN268" s="87"/>
      <c r="AO268" s="87"/>
    </row>
    <row r="269" spans="2:41" x14ac:dyDescent="0.3">
      <c r="B269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  <c r="W269" s="87"/>
      <c r="X269" s="87"/>
      <c r="Y269" s="87"/>
      <c r="Z269" s="87"/>
      <c r="AA269" s="87"/>
      <c r="AB269" s="87"/>
      <c r="AC269" s="87"/>
      <c r="AD269" s="87"/>
      <c r="AE269" s="87"/>
      <c r="AF269" s="87"/>
      <c r="AG269" s="87"/>
      <c r="AH269" s="87"/>
      <c r="AI269" s="87"/>
      <c r="AJ269" s="87"/>
      <c r="AK269" s="87"/>
      <c r="AL269" s="87"/>
      <c r="AM269" s="87"/>
      <c r="AN269" s="87"/>
      <c r="AO269" s="87"/>
    </row>
    <row r="270" spans="2:41" x14ac:dyDescent="0.3">
      <c r="B270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  <c r="W270" s="87"/>
      <c r="X270" s="87"/>
      <c r="Y270" s="87"/>
      <c r="Z270" s="87"/>
      <c r="AA270" s="87"/>
      <c r="AB270" s="87"/>
      <c r="AC270" s="87"/>
      <c r="AD270" s="87"/>
      <c r="AE270" s="87"/>
      <c r="AF270" s="87"/>
      <c r="AG270" s="87"/>
      <c r="AH270" s="87"/>
      <c r="AI270" s="87"/>
      <c r="AJ270" s="87"/>
      <c r="AK270" s="87"/>
      <c r="AL270" s="87"/>
      <c r="AM270" s="87"/>
      <c r="AN270" s="87"/>
      <c r="AO270" s="87"/>
    </row>
    <row r="271" spans="2:41" x14ac:dyDescent="0.3">
      <c r="B271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  <c r="W271" s="87"/>
      <c r="X271" s="87"/>
      <c r="Y271" s="87"/>
      <c r="Z271" s="87"/>
      <c r="AA271" s="87"/>
      <c r="AB271" s="87"/>
      <c r="AC271" s="87"/>
      <c r="AD271" s="87"/>
      <c r="AE271" s="87"/>
      <c r="AF271" s="87"/>
      <c r="AG271" s="87"/>
      <c r="AH271" s="87"/>
      <c r="AI271" s="87"/>
      <c r="AJ271" s="87"/>
      <c r="AK271" s="87"/>
      <c r="AL271" s="87"/>
      <c r="AM271" s="87"/>
      <c r="AN271" s="87"/>
      <c r="AO271" s="87"/>
    </row>
    <row r="272" spans="2:41" x14ac:dyDescent="0.3">
      <c r="B272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  <c r="W272" s="87"/>
      <c r="X272" s="87"/>
      <c r="Y272" s="87"/>
      <c r="Z272" s="87"/>
      <c r="AA272" s="87"/>
      <c r="AB272" s="87"/>
      <c r="AC272" s="87"/>
      <c r="AD272" s="87"/>
      <c r="AE272" s="87"/>
      <c r="AF272" s="87"/>
      <c r="AG272" s="87"/>
      <c r="AH272" s="87"/>
      <c r="AI272" s="87"/>
      <c r="AJ272" s="87"/>
      <c r="AK272" s="87"/>
      <c r="AL272" s="87"/>
      <c r="AM272" s="87"/>
      <c r="AN272" s="87"/>
      <c r="AO272" s="87"/>
    </row>
    <row r="273" spans="2:41" x14ac:dyDescent="0.3">
      <c r="B273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  <c r="W273" s="87"/>
      <c r="X273" s="87"/>
      <c r="Y273" s="87"/>
      <c r="Z273" s="87"/>
      <c r="AA273" s="87"/>
      <c r="AB273" s="87"/>
      <c r="AC273" s="87"/>
      <c r="AD273" s="87"/>
      <c r="AE273" s="87"/>
      <c r="AF273" s="87"/>
      <c r="AG273" s="87"/>
      <c r="AH273" s="87"/>
      <c r="AI273" s="87"/>
      <c r="AJ273" s="87"/>
      <c r="AK273" s="87"/>
      <c r="AL273" s="87"/>
      <c r="AM273" s="87"/>
      <c r="AN273" s="87"/>
      <c r="AO273" s="87"/>
    </row>
    <row r="274" spans="2:41" x14ac:dyDescent="0.3">
      <c r="B274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  <c r="W274" s="87"/>
      <c r="X274" s="87"/>
      <c r="Y274" s="87"/>
      <c r="Z274" s="87"/>
      <c r="AA274" s="87"/>
      <c r="AB274" s="87"/>
      <c r="AC274" s="87"/>
      <c r="AD274" s="87"/>
      <c r="AE274" s="87"/>
      <c r="AF274" s="87"/>
      <c r="AG274" s="87"/>
      <c r="AH274" s="87"/>
      <c r="AI274" s="87"/>
      <c r="AJ274" s="87"/>
      <c r="AK274" s="87"/>
      <c r="AL274" s="87"/>
      <c r="AM274" s="87"/>
      <c r="AN274" s="87"/>
      <c r="AO274" s="87"/>
    </row>
    <row r="275" spans="2:41" x14ac:dyDescent="0.3">
      <c r="B275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  <c r="W275" s="87"/>
      <c r="X275" s="87"/>
      <c r="Y275" s="87"/>
      <c r="Z275" s="87"/>
      <c r="AA275" s="87"/>
      <c r="AB275" s="87"/>
      <c r="AC275" s="87"/>
      <c r="AD275" s="87"/>
      <c r="AE275" s="87"/>
      <c r="AF275" s="87"/>
      <c r="AG275" s="87"/>
      <c r="AH275" s="87"/>
      <c r="AI275" s="87"/>
      <c r="AJ275" s="87"/>
      <c r="AK275" s="87"/>
      <c r="AL275" s="87"/>
      <c r="AM275" s="87"/>
      <c r="AN275" s="87"/>
      <c r="AO275" s="87"/>
    </row>
    <row r="276" spans="2:41" x14ac:dyDescent="0.3">
      <c r="B276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  <c r="W276" s="87"/>
      <c r="X276" s="87"/>
      <c r="Y276" s="87"/>
      <c r="Z276" s="87"/>
      <c r="AA276" s="87"/>
      <c r="AB276" s="87"/>
      <c r="AC276" s="87"/>
      <c r="AD276" s="87"/>
      <c r="AE276" s="87"/>
      <c r="AF276" s="87"/>
      <c r="AG276" s="87"/>
      <c r="AH276" s="87"/>
      <c r="AI276" s="87"/>
      <c r="AJ276" s="87"/>
      <c r="AK276" s="87"/>
      <c r="AL276" s="87"/>
      <c r="AM276" s="87"/>
      <c r="AN276" s="87"/>
      <c r="AO276" s="87"/>
    </row>
    <row r="277" spans="2:41" x14ac:dyDescent="0.3">
      <c r="B27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  <c r="W277" s="87"/>
      <c r="X277" s="87"/>
      <c r="Y277" s="87"/>
      <c r="Z277" s="87"/>
      <c r="AA277" s="87"/>
      <c r="AB277" s="87"/>
      <c r="AC277" s="87"/>
      <c r="AD277" s="87"/>
      <c r="AE277" s="87"/>
      <c r="AF277" s="87"/>
      <c r="AG277" s="87"/>
      <c r="AH277" s="87"/>
      <c r="AI277" s="87"/>
      <c r="AJ277" s="87"/>
      <c r="AK277" s="87"/>
      <c r="AL277" s="87"/>
      <c r="AM277" s="87"/>
      <c r="AN277" s="87"/>
      <c r="AO277" s="87"/>
    </row>
    <row r="278" spans="2:41" x14ac:dyDescent="0.3">
      <c r="B278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  <c r="W278" s="87"/>
      <c r="X278" s="87"/>
      <c r="Y278" s="87"/>
      <c r="Z278" s="87"/>
      <c r="AA278" s="87"/>
      <c r="AB278" s="87"/>
      <c r="AC278" s="87"/>
      <c r="AD278" s="87"/>
      <c r="AE278" s="87"/>
      <c r="AF278" s="87"/>
      <c r="AG278" s="87"/>
      <c r="AH278" s="87"/>
      <c r="AI278" s="87"/>
      <c r="AJ278" s="87"/>
      <c r="AK278" s="87"/>
      <c r="AL278" s="87"/>
      <c r="AM278" s="87"/>
      <c r="AN278" s="87"/>
      <c r="AO278" s="87"/>
    </row>
    <row r="279" spans="2:41" x14ac:dyDescent="0.3">
      <c r="B279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  <c r="W279" s="87"/>
      <c r="X279" s="87"/>
      <c r="Y279" s="87"/>
      <c r="Z279" s="87"/>
      <c r="AA279" s="87"/>
      <c r="AB279" s="87"/>
      <c r="AC279" s="87"/>
      <c r="AD279" s="87"/>
      <c r="AE279" s="87"/>
      <c r="AF279" s="87"/>
      <c r="AG279" s="87"/>
      <c r="AH279" s="87"/>
      <c r="AI279" s="87"/>
      <c r="AJ279" s="87"/>
      <c r="AK279" s="87"/>
      <c r="AL279" s="87"/>
      <c r="AM279" s="87"/>
      <c r="AN279" s="87"/>
      <c r="AO279" s="87"/>
    </row>
    <row r="280" spans="2:41" x14ac:dyDescent="0.3">
      <c r="B280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  <c r="W280" s="87"/>
      <c r="X280" s="87"/>
      <c r="Y280" s="87"/>
      <c r="Z280" s="87"/>
      <c r="AA280" s="87"/>
      <c r="AB280" s="87"/>
      <c r="AC280" s="87"/>
      <c r="AD280" s="87"/>
      <c r="AE280" s="87"/>
      <c r="AF280" s="87"/>
      <c r="AG280" s="87"/>
      <c r="AH280" s="87"/>
      <c r="AI280" s="87"/>
      <c r="AJ280" s="87"/>
      <c r="AK280" s="87"/>
      <c r="AL280" s="87"/>
      <c r="AM280" s="87"/>
      <c r="AN280" s="87"/>
      <c r="AO280" s="87"/>
    </row>
    <row r="281" spans="2:41" x14ac:dyDescent="0.3">
      <c r="B281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  <c r="W281" s="87"/>
      <c r="X281" s="87"/>
      <c r="Y281" s="87"/>
      <c r="Z281" s="87"/>
      <c r="AA281" s="87"/>
      <c r="AB281" s="87"/>
      <c r="AC281" s="87"/>
      <c r="AD281" s="87"/>
      <c r="AE281" s="87"/>
      <c r="AF281" s="87"/>
      <c r="AG281" s="87"/>
      <c r="AH281" s="87"/>
      <c r="AI281" s="87"/>
      <c r="AJ281" s="87"/>
      <c r="AK281" s="87"/>
      <c r="AL281" s="87"/>
      <c r="AM281" s="87"/>
      <c r="AN281" s="87"/>
      <c r="AO281" s="87"/>
    </row>
    <row r="282" spans="2:41" x14ac:dyDescent="0.3">
      <c r="B282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  <c r="W282" s="87"/>
      <c r="X282" s="87"/>
      <c r="Y282" s="87"/>
      <c r="Z282" s="87"/>
      <c r="AA282" s="87"/>
      <c r="AB282" s="87"/>
      <c r="AC282" s="87"/>
      <c r="AD282" s="87"/>
      <c r="AE282" s="87"/>
      <c r="AF282" s="87"/>
      <c r="AG282" s="87"/>
      <c r="AH282" s="87"/>
      <c r="AI282" s="87"/>
      <c r="AJ282" s="87"/>
      <c r="AK282" s="87"/>
      <c r="AL282" s="87"/>
      <c r="AM282" s="87"/>
      <c r="AN282" s="87"/>
      <c r="AO282" s="87"/>
    </row>
    <row r="283" spans="2:41" x14ac:dyDescent="0.3">
      <c r="B283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  <c r="W283" s="87"/>
      <c r="X283" s="87"/>
      <c r="Y283" s="87"/>
      <c r="Z283" s="87"/>
      <c r="AA283" s="87"/>
      <c r="AB283" s="87"/>
      <c r="AC283" s="87"/>
      <c r="AD283" s="87"/>
      <c r="AE283" s="87"/>
      <c r="AF283" s="87"/>
      <c r="AG283" s="87"/>
      <c r="AH283" s="87"/>
      <c r="AI283" s="87"/>
      <c r="AJ283" s="87"/>
      <c r="AK283" s="87"/>
      <c r="AL283" s="87"/>
      <c r="AM283" s="87"/>
      <c r="AN283" s="87"/>
      <c r="AO283" s="87"/>
    </row>
    <row r="284" spans="2:41" x14ac:dyDescent="0.3">
      <c r="B284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  <c r="W284" s="87"/>
      <c r="X284" s="87"/>
      <c r="Y284" s="87"/>
      <c r="Z284" s="87"/>
      <c r="AA284" s="87"/>
      <c r="AB284" s="87"/>
      <c r="AC284" s="87"/>
      <c r="AD284" s="87"/>
      <c r="AE284" s="87"/>
      <c r="AF284" s="87"/>
      <c r="AG284" s="87"/>
      <c r="AH284" s="87"/>
      <c r="AI284" s="87"/>
      <c r="AJ284" s="87"/>
      <c r="AK284" s="87"/>
      <c r="AL284" s="87"/>
      <c r="AM284" s="87"/>
      <c r="AN284" s="87"/>
      <c r="AO284" s="87"/>
    </row>
    <row r="285" spans="2:41" x14ac:dyDescent="0.3">
      <c r="B285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  <c r="W285" s="87"/>
      <c r="X285" s="87"/>
      <c r="Y285" s="87"/>
      <c r="Z285" s="87"/>
      <c r="AA285" s="87"/>
      <c r="AB285" s="87"/>
      <c r="AC285" s="87"/>
      <c r="AD285" s="87"/>
      <c r="AE285" s="87"/>
      <c r="AF285" s="87"/>
      <c r="AG285" s="87"/>
      <c r="AH285" s="87"/>
      <c r="AI285" s="87"/>
      <c r="AJ285" s="87"/>
      <c r="AK285" s="87"/>
      <c r="AL285" s="87"/>
      <c r="AM285" s="87"/>
      <c r="AN285" s="87"/>
      <c r="AO285" s="87"/>
    </row>
    <row r="286" spans="2:41" x14ac:dyDescent="0.3">
      <c r="B286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  <c r="W286" s="87"/>
      <c r="X286" s="87"/>
      <c r="Y286" s="87"/>
      <c r="Z286" s="87"/>
      <c r="AA286" s="87"/>
      <c r="AB286" s="87"/>
      <c r="AC286" s="87"/>
      <c r="AD286" s="87"/>
      <c r="AE286" s="87"/>
      <c r="AF286" s="87"/>
      <c r="AG286" s="87"/>
      <c r="AH286" s="87"/>
      <c r="AI286" s="87"/>
      <c r="AJ286" s="87"/>
      <c r="AK286" s="87"/>
      <c r="AL286" s="87"/>
      <c r="AM286" s="87"/>
      <c r="AN286" s="87"/>
      <c r="AO286" s="87"/>
    </row>
    <row r="287" spans="2:41" x14ac:dyDescent="0.3">
      <c r="B2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  <c r="W287" s="87"/>
      <c r="X287" s="87"/>
      <c r="Y287" s="87"/>
      <c r="Z287" s="87"/>
      <c r="AA287" s="87"/>
      <c r="AB287" s="87"/>
      <c r="AC287" s="87"/>
      <c r="AD287" s="87"/>
      <c r="AE287" s="87"/>
      <c r="AF287" s="87"/>
      <c r="AG287" s="87"/>
      <c r="AH287" s="87"/>
      <c r="AI287" s="87"/>
      <c r="AJ287" s="87"/>
      <c r="AK287" s="87"/>
      <c r="AL287" s="87"/>
      <c r="AM287" s="87"/>
      <c r="AN287" s="87"/>
      <c r="AO287" s="87"/>
    </row>
    <row r="288" spans="2:41" x14ac:dyDescent="0.3">
      <c r="B288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  <c r="W288" s="87"/>
      <c r="X288" s="87"/>
      <c r="Y288" s="87"/>
      <c r="Z288" s="87"/>
      <c r="AA288" s="87"/>
      <c r="AB288" s="87"/>
      <c r="AC288" s="87"/>
      <c r="AD288" s="87"/>
      <c r="AE288" s="87"/>
      <c r="AF288" s="87"/>
      <c r="AG288" s="87"/>
      <c r="AH288" s="87"/>
      <c r="AI288" s="87"/>
      <c r="AJ288" s="87"/>
      <c r="AK288" s="87"/>
      <c r="AL288" s="87"/>
      <c r="AM288" s="87"/>
      <c r="AN288" s="87"/>
      <c r="AO288" s="87"/>
    </row>
    <row r="289" spans="2:41" x14ac:dyDescent="0.3">
      <c r="B289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  <c r="W289" s="87"/>
      <c r="X289" s="87"/>
      <c r="Y289" s="87"/>
      <c r="Z289" s="87"/>
      <c r="AA289" s="87"/>
      <c r="AB289" s="87"/>
      <c r="AC289" s="87"/>
      <c r="AD289" s="87"/>
      <c r="AE289" s="87"/>
      <c r="AF289" s="87"/>
      <c r="AG289" s="87"/>
      <c r="AH289" s="87"/>
      <c r="AI289" s="87"/>
      <c r="AJ289" s="87"/>
      <c r="AK289" s="87"/>
      <c r="AL289" s="87"/>
      <c r="AM289" s="87"/>
      <c r="AN289" s="87"/>
      <c r="AO289" s="87"/>
    </row>
    <row r="290" spans="2:41" x14ac:dyDescent="0.3">
      <c r="B290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  <c r="W290" s="87"/>
      <c r="X290" s="87"/>
      <c r="Y290" s="87"/>
      <c r="Z290" s="87"/>
      <c r="AA290" s="87"/>
      <c r="AB290" s="87"/>
      <c r="AC290" s="87"/>
      <c r="AD290" s="87"/>
      <c r="AE290" s="87"/>
      <c r="AF290" s="87"/>
      <c r="AG290" s="87"/>
      <c r="AH290" s="87"/>
      <c r="AI290" s="87"/>
      <c r="AJ290" s="87"/>
      <c r="AK290" s="87"/>
      <c r="AL290" s="87"/>
      <c r="AM290" s="87"/>
      <c r="AN290" s="87"/>
      <c r="AO290" s="87"/>
    </row>
    <row r="291" spans="2:41" x14ac:dyDescent="0.3">
      <c r="B291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  <c r="W291" s="87"/>
      <c r="X291" s="87"/>
      <c r="Y291" s="87"/>
      <c r="Z291" s="87"/>
      <c r="AA291" s="87"/>
      <c r="AB291" s="87"/>
      <c r="AC291" s="87"/>
      <c r="AD291" s="87"/>
      <c r="AE291" s="87"/>
      <c r="AF291" s="87"/>
      <c r="AG291" s="87"/>
      <c r="AH291" s="87"/>
      <c r="AI291" s="87"/>
      <c r="AJ291" s="87"/>
      <c r="AK291" s="87"/>
      <c r="AL291" s="87"/>
      <c r="AM291" s="87"/>
      <c r="AN291" s="87"/>
      <c r="AO291" s="87"/>
    </row>
    <row r="292" spans="2:41" x14ac:dyDescent="0.3">
      <c r="B292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  <c r="W292" s="87"/>
      <c r="X292" s="87"/>
      <c r="Y292" s="87"/>
      <c r="Z292" s="87"/>
      <c r="AA292" s="87"/>
      <c r="AB292" s="87"/>
      <c r="AC292" s="87"/>
      <c r="AD292" s="87"/>
      <c r="AE292" s="87"/>
      <c r="AF292" s="87"/>
      <c r="AG292" s="87"/>
      <c r="AH292" s="87"/>
      <c r="AI292" s="87"/>
      <c r="AJ292" s="87"/>
      <c r="AK292" s="87"/>
      <c r="AL292" s="87"/>
      <c r="AM292" s="87"/>
      <c r="AN292" s="87"/>
      <c r="AO292" s="87"/>
    </row>
    <row r="293" spans="2:41" x14ac:dyDescent="0.3">
      <c r="B293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  <c r="W293" s="87"/>
      <c r="X293" s="87"/>
      <c r="Y293" s="87"/>
      <c r="Z293" s="87"/>
      <c r="AA293" s="87"/>
      <c r="AB293" s="87"/>
      <c r="AC293" s="87"/>
      <c r="AD293" s="87"/>
      <c r="AE293" s="87"/>
      <c r="AF293" s="87"/>
      <c r="AG293" s="87"/>
      <c r="AH293" s="87"/>
      <c r="AI293" s="87"/>
      <c r="AJ293" s="87"/>
      <c r="AK293" s="87"/>
      <c r="AL293" s="87"/>
      <c r="AM293" s="87"/>
      <c r="AN293" s="87"/>
      <c r="AO293" s="87"/>
    </row>
    <row r="294" spans="2:41" x14ac:dyDescent="0.3">
      <c r="B294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  <c r="W294" s="87"/>
      <c r="X294" s="87"/>
      <c r="Y294" s="87"/>
      <c r="Z294" s="87"/>
      <c r="AA294" s="87"/>
      <c r="AB294" s="87"/>
      <c r="AC294" s="87"/>
      <c r="AD294" s="87"/>
      <c r="AE294" s="87"/>
      <c r="AF294" s="87"/>
      <c r="AG294" s="87"/>
      <c r="AH294" s="87"/>
      <c r="AI294" s="87"/>
      <c r="AJ294" s="87"/>
      <c r="AK294" s="87"/>
      <c r="AL294" s="87"/>
      <c r="AM294" s="87"/>
      <c r="AN294" s="87"/>
      <c r="AO294" s="87"/>
    </row>
    <row r="295" spans="2:41" x14ac:dyDescent="0.3">
      <c r="B295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  <c r="W295" s="87"/>
      <c r="X295" s="87"/>
      <c r="Y295" s="87"/>
      <c r="Z295" s="87"/>
      <c r="AA295" s="87"/>
      <c r="AB295" s="87"/>
      <c r="AC295" s="87"/>
      <c r="AD295" s="87"/>
      <c r="AE295" s="87"/>
      <c r="AF295" s="87"/>
      <c r="AG295" s="87"/>
      <c r="AH295" s="87"/>
      <c r="AI295" s="87"/>
      <c r="AJ295" s="87"/>
      <c r="AK295" s="87"/>
      <c r="AL295" s="87"/>
      <c r="AM295" s="87"/>
      <c r="AN295" s="87"/>
      <c r="AO295" s="87"/>
    </row>
    <row r="296" spans="2:41" x14ac:dyDescent="0.3">
      <c r="B296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  <c r="W296" s="87"/>
      <c r="X296" s="87"/>
      <c r="Y296" s="87"/>
      <c r="Z296" s="87"/>
      <c r="AA296" s="87"/>
      <c r="AB296" s="87"/>
      <c r="AC296" s="87"/>
      <c r="AD296" s="87"/>
      <c r="AE296" s="87"/>
      <c r="AF296" s="87"/>
      <c r="AG296" s="87"/>
      <c r="AH296" s="87"/>
      <c r="AI296" s="87"/>
      <c r="AJ296" s="87"/>
      <c r="AK296" s="87"/>
      <c r="AL296" s="87"/>
      <c r="AM296" s="87"/>
      <c r="AN296" s="87"/>
      <c r="AO296" s="87"/>
    </row>
    <row r="297" spans="2:41" x14ac:dyDescent="0.3">
      <c r="B29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  <c r="W297" s="87"/>
      <c r="X297" s="87"/>
      <c r="Y297" s="87"/>
      <c r="Z297" s="87"/>
      <c r="AA297" s="87"/>
      <c r="AB297" s="87"/>
      <c r="AC297" s="87"/>
      <c r="AD297" s="87"/>
      <c r="AE297" s="87"/>
      <c r="AF297" s="87"/>
      <c r="AG297" s="87"/>
      <c r="AH297" s="87"/>
      <c r="AI297" s="87"/>
      <c r="AJ297" s="87"/>
      <c r="AK297" s="87"/>
      <c r="AL297" s="87"/>
      <c r="AM297" s="87"/>
      <c r="AN297" s="87"/>
      <c r="AO297" s="87"/>
    </row>
    <row r="298" spans="2:41" x14ac:dyDescent="0.3">
      <c r="B298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  <c r="W298" s="87"/>
      <c r="X298" s="87"/>
      <c r="Y298" s="87"/>
      <c r="Z298" s="87"/>
      <c r="AA298" s="87"/>
      <c r="AB298" s="87"/>
      <c r="AC298" s="87"/>
      <c r="AD298" s="87"/>
      <c r="AE298" s="87"/>
      <c r="AF298" s="87"/>
      <c r="AG298" s="87"/>
      <c r="AH298" s="87"/>
      <c r="AI298" s="87"/>
      <c r="AJ298" s="87"/>
      <c r="AK298" s="87"/>
      <c r="AL298" s="87"/>
      <c r="AM298" s="87"/>
      <c r="AN298" s="87"/>
      <c r="AO298" s="87"/>
    </row>
    <row r="299" spans="2:41" x14ac:dyDescent="0.3">
      <c r="B299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  <c r="W299" s="87"/>
      <c r="X299" s="87"/>
      <c r="Y299" s="87"/>
      <c r="Z299" s="87"/>
      <c r="AA299" s="87"/>
      <c r="AB299" s="87"/>
      <c r="AC299" s="87"/>
      <c r="AD299" s="87"/>
      <c r="AE299" s="87"/>
      <c r="AF299" s="87"/>
      <c r="AG299" s="87"/>
      <c r="AH299" s="87"/>
      <c r="AI299" s="87"/>
      <c r="AJ299" s="87"/>
      <c r="AK299" s="87"/>
      <c r="AL299" s="87"/>
      <c r="AM299" s="87"/>
      <c r="AN299" s="87"/>
      <c r="AO299" s="87"/>
    </row>
    <row r="300" spans="2:41" x14ac:dyDescent="0.3">
      <c r="B300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  <c r="W300" s="87"/>
      <c r="X300" s="87"/>
      <c r="Y300" s="87"/>
      <c r="Z300" s="87"/>
      <c r="AA300" s="87"/>
      <c r="AB300" s="87"/>
      <c r="AC300" s="87"/>
      <c r="AD300" s="87"/>
      <c r="AE300" s="87"/>
      <c r="AF300" s="87"/>
      <c r="AG300" s="87"/>
      <c r="AH300" s="87"/>
      <c r="AI300" s="87"/>
      <c r="AJ300" s="87"/>
      <c r="AK300" s="87"/>
      <c r="AL300" s="87"/>
      <c r="AM300" s="87"/>
      <c r="AN300" s="87"/>
      <c r="AO300" s="87"/>
    </row>
    <row r="301" spans="2:41" x14ac:dyDescent="0.3">
      <c r="B301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  <c r="W301" s="87"/>
      <c r="X301" s="87"/>
      <c r="Y301" s="87"/>
      <c r="Z301" s="87"/>
      <c r="AA301" s="87"/>
      <c r="AB301" s="87"/>
      <c r="AC301" s="87"/>
      <c r="AD301" s="87"/>
      <c r="AE301" s="87"/>
      <c r="AF301" s="87"/>
      <c r="AG301" s="87"/>
      <c r="AH301" s="87"/>
      <c r="AI301" s="87"/>
      <c r="AJ301" s="87"/>
      <c r="AK301" s="87"/>
      <c r="AL301" s="87"/>
      <c r="AM301" s="87"/>
      <c r="AN301" s="87"/>
      <c r="AO301" s="87"/>
    </row>
    <row r="302" spans="2:41" x14ac:dyDescent="0.3">
      <c r="B302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  <c r="W302" s="87"/>
      <c r="X302" s="87"/>
      <c r="Y302" s="87"/>
      <c r="Z302" s="87"/>
      <c r="AA302" s="87"/>
      <c r="AB302" s="87"/>
      <c r="AC302" s="87"/>
      <c r="AD302" s="87"/>
      <c r="AE302" s="87"/>
      <c r="AF302" s="87"/>
      <c r="AG302" s="87"/>
      <c r="AH302" s="87"/>
      <c r="AI302" s="87"/>
      <c r="AJ302" s="87"/>
      <c r="AK302" s="87"/>
      <c r="AL302" s="87"/>
      <c r="AM302" s="87"/>
      <c r="AN302" s="87"/>
      <c r="AO302" s="87"/>
    </row>
    <row r="303" spans="2:41" x14ac:dyDescent="0.3">
      <c r="B303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  <c r="W303" s="87"/>
      <c r="X303" s="87"/>
      <c r="Y303" s="87"/>
      <c r="Z303" s="87"/>
      <c r="AA303" s="87"/>
      <c r="AB303" s="87"/>
      <c r="AC303" s="87"/>
      <c r="AD303" s="87"/>
      <c r="AE303" s="87"/>
      <c r="AF303" s="87"/>
      <c r="AG303" s="87"/>
      <c r="AH303" s="87"/>
      <c r="AI303" s="87"/>
      <c r="AJ303" s="87"/>
      <c r="AK303" s="87"/>
      <c r="AL303" s="87"/>
      <c r="AM303" s="87"/>
      <c r="AN303" s="87"/>
      <c r="AO303" s="87"/>
    </row>
    <row r="304" spans="2:41" x14ac:dyDescent="0.3">
      <c r="B304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  <c r="W304" s="87"/>
      <c r="X304" s="87"/>
      <c r="Y304" s="87"/>
      <c r="Z304" s="87"/>
      <c r="AA304" s="87"/>
      <c r="AB304" s="87"/>
      <c r="AC304" s="87"/>
      <c r="AD304" s="87"/>
      <c r="AE304" s="87"/>
      <c r="AF304" s="87"/>
      <c r="AG304" s="87"/>
      <c r="AH304" s="87"/>
      <c r="AI304" s="87"/>
      <c r="AJ304" s="87"/>
      <c r="AK304" s="87"/>
      <c r="AL304" s="87"/>
      <c r="AM304" s="87"/>
      <c r="AN304" s="87"/>
      <c r="AO304" s="87"/>
    </row>
    <row r="305" spans="2:41" x14ac:dyDescent="0.3">
      <c r="B305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  <c r="W305" s="87"/>
      <c r="X305" s="87"/>
      <c r="Y305" s="87"/>
      <c r="Z305" s="87"/>
      <c r="AA305" s="87"/>
      <c r="AB305" s="87"/>
      <c r="AC305" s="87"/>
      <c r="AD305" s="87"/>
      <c r="AE305" s="87"/>
      <c r="AF305" s="87"/>
      <c r="AG305" s="87"/>
      <c r="AH305" s="87"/>
      <c r="AI305" s="87"/>
      <c r="AJ305" s="87"/>
      <c r="AK305" s="87"/>
      <c r="AL305" s="87"/>
      <c r="AM305" s="87"/>
      <c r="AN305" s="87"/>
      <c r="AO305" s="87"/>
    </row>
    <row r="306" spans="2:41" x14ac:dyDescent="0.3">
      <c r="B306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  <c r="W306" s="87"/>
      <c r="X306" s="87"/>
      <c r="Y306" s="87"/>
      <c r="Z306" s="87"/>
      <c r="AA306" s="87"/>
      <c r="AB306" s="87"/>
      <c r="AC306" s="87"/>
      <c r="AD306" s="87"/>
      <c r="AE306" s="87"/>
      <c r="AF306" s="87"/>
      <c r="AG306" s="87"/>
      <c r="AH306" s="87"/>
      <c r="AI306" s="87"/>
      <c r="AJ306" s="87"/>
      <c r="AK306" s="87"/>
      <c r="AL306" s="87"/>
      <c r="AM306" s="87"/>
      <c r="AN306" s="87"/>
      <c r="AO306" s="87"/>
    </row>
    <row r="307" spans="2:41" x14ac:dyDescent="0.3">
      <c r="B30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  <c r="W307" s="87"/>
      <c r="X307" s="87"/>
      <c r="Y307" s="87"/>
      <c r="Z307" s="87"/>
      <c r="AA307" s="87"/>
      <c r="AB307" s="87"/>
      <c r="AC307" s="87"/>
      <c r="AD307" s="87"/>
      <c r="AE307" s="87"/>
      <c r="AF307" s="87"/>
      <c r="AG307" s="87"/>
      <c r="AH307" s="87"/>
      <c r="AI307" s="87"/>
      <c r="AJ307" s="87"/>
      <c r="AK307" s="87"/>
      <c r="AL307" s="87"/>
      <c r="AM307" s="87"/>
      <c r="AN307" s="87"/>
      <c r="AO307" s="87"/>
    </row>
    <row r="308" spans="2:41" x14ac:dyDescent="0.3">
      <c r="B308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  <c r="W308" s="87"/>
      <c r="X308" s="87"/>
      <c r="Y308" s="87"/>
      <c r="Z308" s="87"/>
      <c r="AA308" s="87"/>
      <c r="AB308" s="87"/>
      <c r="AC308" s="87"/>
      <c r="AD308" s="87"/>
      <c r="AE308" s="87"/>
      <c r="AF308" s="87"/>
      <c r="AG308" s="87"/>
      <c r="AH308" s="87"/>
      <c r="AI308" s="87"/>
      <c r="AJ308" s="87"/>
      <c r="AK308" s="87"/>
      <c r="AL308" s="87"/>
      <c r="AM308" s="87"/>
      <c r="AN308" s="87"/>
      <c r="AO308" s="87"/>
    </row>
    <row r="309" spans="2:41" x14ac:dyDescent="0.3">
      <c r="B309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  <c r="W309" s="87"/>
      <c r="X309" s="87"/>
      <c r="Y309" s="87"/>
      <c r="Z309" s="87"/>
      <c r="AA309" s="87"/>
      <c r="AB309" s="87"/>
      <c r="AC309" s="87"/>
      <c r="AD309" s="87"/>
      <c r="AE309" s="87"/>
      <c r="AF309" s="87"/>
      <c r="AG309" s="87"/>
      <c r="AH309" s="87"/>
      <c r="AI309" s="87"/>
      <c r="AJ309" s="87"/>
      <c r="AK309" s="87"/>
      <c r="AL309" s="87"/>
      <c r="AM309" s="87"/>
      <c r="AN309" s="87"/>
      <c r="AO309" s="87"/>
    </row>
    <row r="310" spans="2:41" x14ac:dyDescent="0.3">
      <c r="B310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  <c r="W310" s="87"/>
      <c r="X310" s="87"/>
      <c r="Y310" s="87"/>
      <c r="Z310" s="87"/>
      <c r="AA310" s="87"/>
      <c r="AB310" s="87"/>
      <c r="AC310" s="87"/>
      <c r="AD310" s="87"/>
      <c r="AE310" s="87"/>
      <c r="AF310" s="87"/>
      <c r="AG310" s="87"/>
      <c r="AH310" s="87"/>
      <c r="AI310" s="87"/>
      <c r="AJ310" s="87"/>
      <c r="AK310" s="87"/>
      <c r="AL310" s="87"/>
      <c r="AM310" s="87"/>
      <c r="AN310" s="87"/>
      <c r="AO310" s="87"/>
    </row>
    <row r="311" spans="2:41" x14ac:dyDescent="0.3">
      <c r="B311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  <c r="W311" s="87"/>
      <c r="X311" s="87"/>
      <c r="Y311" s="87"/>
      <c r="Z311" s="87"/>
      <c r="AA311" s="87"/>
      <c r="AB311" s="87"/>
      <c r="AC311" s="87"/>
      <c r="AD311" s="87"/>
      <c r="AE311" s="87"/>
      <c r="AF311" s="87"/>
      <c r="AG311" s="87"/>
      <c r="AH311" s="87"/>
      <c r="AI311" s="87"/>
      <c r="AJ311" s="87"/>
      <c r="AK311" s="87"/>
      <c r="AL311" s="87"/>
      <c r="AM311" s="87"/>
      <c r="AN311" s="87"/>
      <c r="AO311" s="87"/>
    </row>
    <row r="312" spans="2:41" x14ac:dyDescent="0.3">
      <c r="B312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  <c r="W312" s="87"/>
      <c r="X312" s="87"/>
      <c r="Y312" s="87"/>
      <c r="Z312" s="87"/>
      <c r="AA312" s="87"/>
      <c r="AB312" s="87"/>
      <c r="AC312" s="87"/>
      <c r="AD312" s="87"/>
      <c r="AE312" s="87"/>
      <c r="AF312" s="87"/>
      <c r="AG312" s="87"/>
      <c r="AH312" s="87"/>
      <c r="AI312" s="87"/>
      <c r="AJ312" s="87"/>
      <c r="AK312" s="87"/>
      <c r="AL312" s="87"/>
      <c r="AM312" s="87"/>
      <c r="AN312" s="87"/>
      <c r="AO312" s="87"/>
    </row>
    <row r="313" spans="2:41" x14ac:dyDescent="0.3">
      <c r="B313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  <c r="W313" s="87"/>
      <c r="X313" s="87"/>
      <c r="Y313" s="87"/>
      <c r="Z313" s="87"/>
      <c r="AA313" s="87"/>
      <c r="AB313" s="87"/>
      <c r="AC313" s="87"/>
      <c r="AD313" s="87"/>
      <c r="AE313" s="87"/>
      <c r="AF313" s="87"/>
      <c r="AG313" s="87"/>
      <c r="AH313" s="87"/>
      <c r="AI313" s="87"/>
      <c r="AJ313" s="87"/>
      <c r="AK313" s="87"/>
      <c r="AL313" s="87"/>
      <c r="AM313" s="87"/>
      <c r="AN313" s="87"/>
      <c r="AO313" s="87"/>
    </row>
    <row r="314" spans="2:41" x14ac:dyDescent="0.3">
      <c r="B314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  <c r="W314" s="87"/>
      <c r="X314" s="87"/>
      <c r="Y314" s="87"/>
      <c r="Z314" s="87"/>
      <c r="AA314" s="87"/>
      <c r="AB314" s="87"/>
      <c r="AC314" s="87"/>
      <c r="AD314" s="87"/>
      <c r="AE314" s="87"/>
      <c r="AF314" s="87"/>
      <c r="AG314" s="87"/>
      <c r="AH314" s="87"/>
      <c r="AI314" s="87"/>
      <c r="AJ314" s="87"/>
      <c r="AK314" s="87"/>
      <c r="AL314" s="87"/>
      <c r="AM314" s="87"/>
      <c r="AN314" s="87"/>
      <c r="AO314" s="87"/>
    </row>
    <row r="315" spans="2:41" x14ac:dyDescent="0.3">
      <c r="B315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  <c r="W315" s="87"/>
      <c r="X315" s="87"/>
      <c r="Y315" s="87"/>
      <c r="Z315" s="87"/>
      <c r="AA315" s="87"/>
      <c r="AB315" s="87"/>
      <c r="AC315" s="87"/>
      <c r="AD315" s="87"/>
      <c r="AE315" s="87"/>
      <c r="AF315" s="87"/>
      <c r="AG315" s="87"/>
      <c r="AH315" s="87"/>
      <c r="AI315" s="87"/>
      <c r="AJ315" s="87"/>
      <c r="AK315" s="87"/>
      <c r="AL315" s="87"/>
      <c r="AM315" s="87"/>
      <c r="AN315" s="87"/>
      <c r="AO315" s="87"/>
    </row>
    <row r="316" spans="2:41" x14ac:dyDescent="0.3">
      <c r="B316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  <c r="W316" s="87"/>
      <c r="X316" s="87"/>
      <c r="Y316" s="87"/>
      <c r="Z316" s="87"/>
      <c r="AA316" s="87"/>
      <c r="AB316" s="87"/>
      <c r="AC316" s="87"/>
      <c r="AD316" s="87"/>
      <c r="AE316" s="87"/>
      <c r="AF316" s="87"/>
      <c r="AG316" s="87"/>
      <c r="AH316" s="87"/>
      <c r="AI316" s="87"/>
      <c r="AJ316" s="87"/>
      <c r="AK316" s="87"/>
      <c r="AL316" s="87"/>
      <c r="AM316" s="87"/>
      <c r="AN316" s="87"/>
      <c r="AO316" s="87"/>
    </row>
    <row r="317" spans="2:41" x14ac:dyDescent="0.3">
      <c r="B31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  <c r="W317" s="87"/>
      <c r="X317" s="87"/>
      <c r="Y317" s="87"/>
      <c r="Z317" s="87"/>
      <c r="AA317" s="87"/>
      <c r="AB317" s="87"/>
      <c r="AC317" s="87"/>
      <c r="AD317" s="87"/>
      <c r="AE317" s="87"/>
      <c r="AF317" s="87"/>
      <c r="AG317" s="87"/>
      <c r="AH317" s="87"/>
      <c r="AI317" s="87"/>
      <c r="AJ317" s="87"/>
      <c r="AK317" s="87"/>
      <c r="AL317" s="87"/>
      <c r="AM317" s="87"/>
      <c r="AN317" s="87"/>
      <c r="AO317" s="87"/>
    </row>
    <row r="318" spans="2:41" x14ac:dyDescent="0.3">
      <c r="B318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  <c r="W318" s="87"/>
      <c r="X318" s="87"/>
      <c r="Y318" s="87"/>
      <c r="Z318" s="87"/>
      <c r="AA318" s="87"/>
      <c r="AB318" s="87"/>
      <c r="AC318" s="87"/>
      <c r="AD318" s="87"/>
      <c r="AE318" s="87"/>
      <c r="AF318" s="87"/>
      <c r="AG318" s="87"/>
      <c r="AH318" s="87"/>
      <c r="AI318" s="87"/>
      <c r="AJ318" s="87"/>
      <c r="AK318" s="87"/>
      <c r="AL318" s="87"/>
      <c r="AM318" s="87"/>
      <c r="AN318" s="87"/>
      <c r="AO318" s="87"/>
    </row>
    <row r="319" spans="2:41" x14ac:dyDescent="0.3">
      <c r="B319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  <c r="W319" s="87"/>
      <c r="X319" s="87"/>
      <c r="Y319" s="87"/>
      <c r="Z319" s="87"/>
      <c r="AA319" s="87"/>
      <c r="AB319" s="87"/>
      <c r="AC319" s="87"/>
      <c r="AD319" s="87"/>
      <c r="AE319" s="87"/>
      <c r="AF319" s="87"/>
      <c r="AG319" s="87"/>
      <c r="AH319" s="87"/>
      <c r="AI319" s="87"/>
      <c r="AJ319" s="87"/>
      <c r="AK319" s="87"/>
      <c r="AL319" s="87"/>
      <c r="AM319" s="87"/>
      <c r="AN319" s="87"/>
      <c r="AO319" s="87"/>
    </row>
    <row r="320" spans="2:41" x14ac:dyDescent="0.3">
      <c r="B320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  <c r="W320" s="87"/>
      <c r="X320" s="87"/>
      <c r="Y320" s="87"/>
      <c r="Z320" s="87"/>
      <c r="AA320" s="87"/>
      <c r="AB320" s="87"/>
      <c r="AC320" s="87"/>
      <c r="AD320" s="87"/>
      <c r="AE320" s="87"/>
      <c r="AF320" s="87"/>
      <c r="AG320" s="87"/>
      <c r="AH320" s="87"/>
      <c r="AI320" s="87"/>
      <c r="AJ320" s="87"/>
      <c r="AK320" s="87"/>
      <c r="AL320" s="87"/>
      <c r="AM320" s="87"/>
      <c r="AN320" s="87"/>
      <c r="AO320" s="87"/>
    </row>
    <row r="321" spans="2:41" x14ac:dyDescent="0.3">
      <c r="B321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  <c r="W321" s="87"/>
      <c r="X321" s="87"/>
      <c r="Y321" s="87"/>
      <c r="Z321" s="87"/>
      <c r="AA321" s="87"/>
      <c r="AB321" s="87"/>
      <c r="AC321" s="87"/>
      <c r="AD321" s="87"/>
      <c r="AE321" s="87"/>
      <c r="AF321" s="87"/>
      <c r="AG321" s="87"/>
      <c r="AH321" s="87"/>
      <c r="AI321" s="87"/>
      <c r="AJ321" s="87"/>
      <c r="AK321" s="87"/>
      <c r="AL321" s="87"/>
      <c r="AM321" s="87"/>
      <c r="AN321" s="87"/>
      <c r="AO321" s="87"/>
    </row>
    <row r="322" spans="2:41" x14ac:dyDescent="0.3">
      <c r="B322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  <c r="W322" s="87"/>
      <c r="X322" s="87"/>
      <c r="Y322" s="87"/>
      <c r="Z322" s="87"/>
      <c r="AA322" s="87"/>
      <c r="AB322" s="87"/>
      <c r="AC322" s="87"/>
      <c r="AD322" s="87"/>
      <c r="AE322" s="87"/>
      <c r="AF322" s="87"/>
      <c r="AG322" s="87"/>
      <c r="AH322" s="87"/>
      <c r="AI322" s="87"/>
      <c r="AJ322" s="87"/>
      <c r="AK322" s="87"/>
      <c r="AL322" s="87"/>
      <c r="AM322" s="87"/>
      <c r="AN322" s="87"/>
      <c r="AO322" s="87"/>
    </row>
    <row r="323" spans="2:41" x14ac:dyDescent="0.3">
      <c r="B323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  <c r="W323" s="87"/>
      <c r="X323" s="87"/>
      <c r="Y323" s="87"/>
      <c r="Z323" s="87"/>
      <c r="AA323" s="87"/>
      <c r="AB323" s="87"/>
      <c r="AC323" s="87"/>
      <c r="AD323" s="87"/>
      <c r="AE323" s="87"/>
      <c r="AF323" s="87"/>
      <c r="AG323" s="87"/>
      <c r="AH323" s="87"/>
      <c r="AI323" s="87"/>
      <c r="AJ323" s="87"/>
      <c r="AK323" s="87"/>
      <c r="AL323" s="87"/>
      <c r="AM323" s="87"/>
      <c r="AN323" s="87"/>
      <c r="AO323" s="87"/>
    </row>
    <row r="324" spans="2:41" x14ac:dyDescent="0.3">
      <c r="B324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  <c r="W324" s="87"/>
      <c r="X324" s="87"/>
      <c r="Y324" s="87"/>
      <c r="Z324" s="87"/>
      <c r="AA324" s="87"/>
      <c r="AB324" s="87"/>
      <c r="AC324" s="87"/>
      <c r="AD324" s="87"/>
      <c r="AE324" s="87"/>
      <c r="AF324" s="87"/>
      <c r="AG324" s="87"/>
      <c r="AH324" s="87"/>
      <c r="AI324" s="87"/>
      <c r="AJ324" s="87"/>
      <c r="AK324" s="87"/>
      <c r="AL324" s="87"/>
      <c r="AM324" s="87"/>
      <c r="AN324" s="87"/>
      <c r="AO324" s="87"/>
    </row>
    <row r="325" spans="2:41" x14ac:dyDescent="0.3">
      <c r="B325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  <c r="W325" s="87"/>
      <c r="X325" s="87"/>
      <c r="Y325" s="87"/>
      <c r="Z325" s="87"/>
      <c r="AA325" s="87"/>
      <c r="AB325" s="87"/>
      <c r="AC325" s="87"/>
      <c r="AD325" s="87"/>
      <c r="AE325" s="87"/>
      <c r="AF325" s="87"/>
      <c r="AG325" s="87"/>
      <c r="AH325" s="87"/>
      <c r="AI325" s="87"/>
      <c r="AJ325" s="87"/>
      <c r="AK325" s="87"/>
      <c r="AL325" s="87"/>
      <c r="AM325" s="87"/>
      <c r="AN325" s="87"/>
      <c r="AO325" s="87"/>
    </row>
    <row r="326" spans="2:41" x14ac:dyDescent="0.3">
      <c r="B326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  <c r="W326" s="87"/>
      <c r="X326" s="87"/>
      <c r="Y326" s="87"/>
      <c r="Z326" s="87"/>
      <c r="AA326" s="87"/>
      <c r="AB326" s="87"/>
      <c r="AC326" s="87"/>
      <c r="AD326" s="87"/>
      <c r="AE326" s="87"/>
      <c r="AF326" s="87"/>
      <c r="AG326" s="87"/>
      <c r="AH326" s="87"/>
      <c r="AI326" s="87"/>
      <c r="AJ326" s="87"/>
      <c r="AK326" s="87"/>
      <c r="AL326" s="87"/>
      <c r="AM326" s="87"/>
      <c r="AN326" s="87"/>
      <c r="AO326" s="87"/>
    </row>
    <row r="327" spans="2:41" x14ac:dyDescent="0.3">
      <c r="B32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  <c r="W327" s="87"/>
      <c r="X327" s="87"/>
      <c r="Y327" s="87"/>
      <c r="Z327" s="87"/>
      <c r="AA327" s="87"/>
      <c r="AB327" s="87"/>
      <c r="AC327" s="87"/>
      <c r="AD327" s="87"/>
      <c r="AE327" s="87"/>
      <c r="AF327" s="87"/>
      <c r="AG327" s="87"/>
      <c r="AH327" s="87"/>
      <c r="AI327" s="87"/>
      <c r="AJ327" s="87"/>
      <c r="AK327" s="87"/>
      <c r="AL327" s="87"/>
      <c r="AM327" s="87"/>
      <c r="AN327" s="87"/>
      <c r="AO327" s="87"/>
    </row>
    <row r="328" spans="2:41" x14ac:dyDescent="0.3">
      <c r="B328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  <c r="W328" s="87"/>
      <c r="X328" s="87"/>
      <c r="Y328" s="87"/>
      <c r="Z328" s="87"/>
      <c r="AA328" s="87"/>
      <c r="AB328" s="87"/>
      <c r="AC328" s="87"/>
      <c r="AD328" s="87"/>
      <c r="AE328" s="87"/>
      <c r="AF328" s="87"/>
      <c r="AG328" s="87"/>
      <c r="AH328" s="87"/>
      <c r="AI328" s="87"/>
      <c r="AJ328" s="87"/>
      <c r="AK328" s="87"/>
      <c r="AL328" s="87"/>
      <c r="AM328" s="87"/>
      <c r="AN328" s="87"/>
      <c r="AO328" s="87"/>
    </row>
    <row r="329" spans="2:41" x14ac:dyDescent="0.3">
      <c r="B329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  <c r="W329" s="87"/>
      <c r="X329" s="87"/>
      <c r="Y329" s="87"/>
      <c r="Z329" s="87"/>
      <c r="AA329" s="87"/>
      <c r="AB329" s="87"/>
      <c r="AC329" s="87"/>
      <c r="AD329" s="87"/>
      <c r="AE329" s="87"/>
      <c r="AF329" s="87"/>
      <c r="AG329" s="87"/>
      <c r="AH329" s="87"/>
      <c r="AI329" s="87"/>
      <c r="AJ329" s="87"/>
      <c r="AK329" s="87"/>
      <c r="AL329" s="87"/>
      <c r="AM329" s="87"/>
      <c r="AN329" s="87"/>
      <c r="AO329" s="87"/>
    </row>
    <row r="330" spans="2:41" x14ac:dyDescent="0.3">
      <c r="B330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  <c r="W330" s="87"/>
      <c r="X330" s="87"/>
      <c r="Y330" s="87"/>
      <c r="Z330" s="87"/>
      <c r="AA330" s="87"/>
      <c r="AB330" s="87"/>
      <c r="AC330" s="87"/>
      <c r="AD330" s="87"/>
      <c r="AE330" s="87"/>
      <c r="AF330" s="87"/>
      <c r="AG330" s="87"/>
      <c r="AH330" s="87"/>
      <c r="AI330" s="87"/>
      <c r="AJ330" s="87"/>
      <c r="AK330" s="87"/>
      <c r="AL330" s="87"/>
      <c r="AM330" s="87"/>
      <c r="AN330" s="87"/>
      <c r="AO330" s="87"/>
    </row>
    <row r="331" spans="2:41" x14ac:dyDescent="0.3">
      <c r="B331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  <c r="W331" s="87"/>
      <c r="X331" s="87"/>
      <c r="Y331" s="87"/>
      <c r="Z331" s="87"/>
      <c r="AA331" s="87"/>
      <c r="AB331" s="87"/>
      <c r="AC331" s="87"/>
      <c r="AD331" s="87"/>
      <c r="AE331" s="87"/>
      <c r="AF331" s="87"/>
      <c r="AG331" s="87"/>
      <c r="AH331" s="87"/>
      <c r="AI331" s="87"/>
      <c r="AJ331" s="87"/>
      <c r="AK331" s="87"/>
      <c r="AL331" s="87"/>
      <c r="AM331" s="87"/>
      <c r="AN331" s="87"/>
      <c r="AO331" s="87"/>
    </row>
    <row r="332" spans="2:41" x14ac:dyDescent="0.3">
      <c r="B332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  <c r="W332" s="87"/>
      <c r="X332" s="87"/>
      <c r="Y332" s="87"/>
      <c r="Z332" s="87"/>
      <c r="AA332" s="87"/>
      <c r="AB332" s="87"/>
      <c r="AC332" s="87"/>
      <c r="AD332" s="87"/>
      <c r="AE332" s="87"/>
      <c r="AF332" s="87"/>
      <c r="AG332" s="87"/>
      <c r="AH332" s="87"/>
      <c r="AI332" s="87"/>
      <c r="AJ332" s="87"/>
      <c r="AK332" s="87"/>
      <c r="AL332" s="87"/>
      <c r="AM332" s="87"/>
      <c r="AN332" s="87"/>
      <c r="AO332" s="87"/>
    </row>
    <row r="333" spans="2:41" x14ac:dyDescent="0.3">
      <c r="B333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  <c r="W333" s="87"/>
      <c r="X333" s="87"/>
      <c r="Y333" s="87"/>
      <c r="Z333" s="87"/>
      <c r="AA333" s="87"/>
      <c r="AB333" s="87"/>
      <c r="AC333" s="87"/>
      <c r="AD333" s="87"/>
      <c r="AE333" s="87"/>
      <c r="AF333" s="87"/>
      <c r="AG333" s="87"/>
      <c r="AH333" s="87"/>
      <c r="AI333" s="87"/>
      <c r="AJ333" s="87"/>
      <c r="AK333" s="87"/>
      <c r="AL333" s="87"/>
      <c r="AM333" s="87"/>
      <c r="AN333" s="87"/>
      <c r="AO333" s="87"/>
    </row>
    <row r="334" spans="2:41" x14ac:dyDescent="0.3">
      <c r="B334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  <c r="W334" s="87"/>
      <c r="X334" s="87"/>
      <c r="Y334" s="87"/>
      <c r="Z334" s="87"/>
      <c r="AA334" s="87"/>
      <c r="AB334" s="87"/>
      <c r="AC334" s="87"/>
      <c r="AD334" s="87"/>
      <c r="AE334" s="87"/>
      <c r="AF334" s="87"/>
      <c r="AG334" s="87"/>
      <c r="AH334" s="87"/>
      <c r="AI334" s="87"/>
      <c r="AJ334" s="87"/>
      <c r="AK334" s="87"/>
      <c r="AL334" s="87"/>
      <c r="AM334" s="87"/>
      <c r="AN334" s="87"/>
      <c r="AO334" s="87"/>
    </row>
    <row r="335" spans="2:41" x14ac:dyDescent="0.3">
      <c r="B335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  <c r="W335" s="87"/>
      <c r="X335" s="87"/>
      <c r="Y335" s="87"/>
      <c r="Z335" s="87"/>
      <c r="AA335" s="87"/>
      <c r="AB335" s="87"/>
      <c r="AC335" s="87"/>
      <c r="AD335" s="87"/>
      <c r="AE335" s="87"/>
      <c r="AF335" s="87"/>
      <c r="AG335" s="87"/>
      <c r="AH335" s="87"/>
      <c r="AI335" s="87"/>
      <c r="AJ335" s="87"/>
      <c r="AK335" s="87"/>
      <c r="AL335" s="87"/>
      <c r="AM335" s="87"/>
      <c r="AN335" s="87"/>
      <c r="AO335" s="87"/>
    </row>
    <row r="336" spans="2:41" x14ac:dyDescent="0.3">
      <c r="B336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  <c r="W336" s="87"/>
      <c r="X336" s="87"/>
      <c r="Y336" s="87"/>
      <c r="Z336" s="87"/>
      <c r="AA336" s="87"/>
      <c r="AB336" s="87"/>
      <c r="AC336" s="87"/>
      <c r="AD336" s="87"/>
      <c r="AE336" s="87"/>
      <c r="AF336" s="87"/>
      <c r="AG336" s="87"/>
      <c r="AH336" s="87"/>
      <c r="AI336" s="87"/>
      <c r="AJ336" s="87"/>
      <c r="AK336" s="87"/>
      <c r="AL336" s="87"/>
      <c r="AM336" s="87"/>
      <c r="AN336" s="87"/>
      <c r="AO336" s="87"/>
    </row>
    <row r="337" spans="2:41" x14ac:dyDescent="0.3">
      <c r="B33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  <c r="W337" s="87"/>
      <c r="X337" s="87"/>
      <c r="Y337" s="87"/>
      <c r="Z337" s="87"/>
      <c r="AA337" s="87"/>
      <c r="AB337" s="87"/>
      <c r="AC337" s="87"/>
      <c r="AD337" s="87"/>
      <c r="AE337" s="87"/>
      <c r="AF337" s="87"/>
      <c r="AG337" s="87"/>
      <c r="AH337" s="87"/>
      <c r="AI337" s="87"/>
      <c r="AJ337" s="87"/>
      <c r="AK337" s="87"/>
      <c r="AL337" s="87"/>
      <c r="AM337" s="87"/>
      <c r="AN337" s="87"/>
      <c r="AO337" s="87"/>
    </row>
    <row r="338" spans="2:41" x14ac:dyDescent="0.3">
      <c r="B338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  <c r="W338" s="87"/>
      <c r="X338" s="87"/>
      <c r="Y338" s="87"/>
      <c r="Z338" s="87"/>
      <c r="AA338" s="87"/>
      <c r="AB338" s="87"/>
      <c r="AC338" s="87"/>
      <c r="AD338" s="87"/>
      <c r="AE338" s="87"/>
      <c r="AF338" s="87"/>
      <c r="AG338" s="87"/>
      <c r="AH338" s="87"/>
      <c r="AI338" s="87"/>
      <c r="AJ338" s="87"/>
      <c r="AK338" s="87"/>
      <c r="AL338" s="87"/>
      <c r="AM338" s="87"/>
      <c r="AN338" s="87"/>
      <c r="AO338" s="87"/>
    </row>
    <row r="339" spans="2:41" x14ac:dyDescent="0.3">
      <c r="B339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  <c r="V339" s="87"/>
      <c r="W339" s="87"/>
      <c r="X339" s="87"/>
      <c r="Y339" s="87"/>
      <c r="Z339" s="87"/>
      <c r="AA339" s="87"/>
      <c r="AB339" s="87"/>
      <c r="AC339" s="87"/>
      <c r="AD339" s="87"/>
      <c r="AE339" s="87"/>
      <c r="AF339" s="87"/>
      <c r="AG339" s="87"/>
      <c r="AH339" s="87"/>
      <c r="AI339" s="87"/>
      <c r="AJ339" s="87"/>
      <c r="AK339" s="87"/>
      <c r="AL339" s="87"/>
      <c r="AM339" s="87"/>
      <c r="AN339" s="87"/>
      <c r="AO339" s="87"/>
    </row>
    <row r="340" spans="2:41" x14ac:dyDescent="0.3">
      <c r="B340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  <c r="V340" s="87"/>
      <c r="W340" s="87"/>
      <c r="X340" s="87"/>
      <c r="Y340" s="87"/>
      <c r="Z340" s="87"/>
      <c r="AA340" s="87"/>
      <c r="AB340" s="87"/>
      <c r="AC340" s="87"/>
      <c r="AD340" s="87"/>
      <c r="AE340" s="87"/>
      <c r="AF340" s="87"/>
      <c r="AG340" s="87"/>
      <c r="AH340" s="87"/>
      <c r="AI340" s="87"/>
      <c r="AJ340" s="87"/>
      <c r="AK340" s="87"/>
      <c r="AL340" s="87"/>
      <c r="AM340" s="87"/>
      <c r="AN340" s="87"/>
      <c r="AO340" s="87"/>
    </row>
    <row r="341" spans="2:41" x14ac:dyDescent="0.3">
      <c r="B341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  <c r="V341" s="87"/>
      <c r="W341" s="87"/>
      <c r="X341" s="87"/>
      <c r="Y341" s="87"/>
      <c r="Z341" s="87"/>
      <c r="AA341" s="87"/>
      <c r="AB341" s="87"/>
      <c r="AC341" s="87"/>
      <c r="AD341" s="87"/>
      <c r="AE341" s="87"/>
      <c r="AF341" s="87"/>
      <c r="AG341" s="87"/>
      <c r="AH341" s="87"/>
      <c r="AI341" s="87"/>
      <c r="AJ341" s="87"/>
      <c r="AK341" s="87"/>
      <c r="AL341" s="87"/>
      <c r="AM341" s="87"/>
      <c r="AN341" s="87"/>
      <c r="AO341" s="87"/>
    </row>
    <row r="342" spans="2:41" x14ac:dyDescent="0.3">
      <c r="B342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  <c r="V342" s="87"/>
      <c r="W342" s="87"/>
      <c r="X342" s="87"/>
      <c r="Y342" s="87"/>
      <c r="Z342" s="87"/>
      <c r="AA342" s="87"/>
      <c r="AB342" s="87"/>
      <c r="AC342" s="87"/>
      <c r="AD342" s="87"/>
      <c r="AE342" s="87"/>
      <c r="AF342" s="87"/>
      <c r="AG342" s="87"/>
      <c r="AH342" s="87"/>
      <c r="AI342" s="87"/>
      <c r="AJ342" s="87"/>
      <c r="AK342" s="87"/>
      <c r="AL342" s="87"/>
      <c r="AM342" s="87"/>
      <c r="AN342" s="87"/>
      <c r="AO342" s="87"/>
    </row>
    <row r="343" spans="2:41" x14ac:dyDescent="0.3">
      <c r="B343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  <c r="V343" s="87"/>
      <c r="W343" s="87"/>
      <c r="X343" s="87"/>
      <c r="Y343" s="87"/>
      <c r="Z343" s="87"/>
      <c r="AA343" s="87"/>
      <c r="AB343" s="87"/>
      <c r="AC343" s="87"/>
      <c r="AD343" s="87"/>
      <c r="AE343" s="87"/>
      <c r="AF343" s="87"/>
      <c r="AG343" s="87"/>
      <c r="AH343" s="87"/>
      <c r="AI343" s="87"/>
      <c r="AJ343" s="87"/>
      <c r="AK343" s="87"/>
      <c r="AL343" s="87"/>
      <c r="AM343" s="87"/>
      <c r="AN343" s="87"/>
      <c r="AO343" s="87"/>
    </row>
    <row r="344" spans="2:41" x14ac:dyDescent="0.3">
      <c r="B344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  <c r="V344" s="87"/>
      <c r="W344" s="87"/>
      <c r="X344" s="87"/>
      <c r="Y344" s="87"/>
      <c r="Z344" s="87"/>
      <c r="AA344" s="87"/>
      <c r="AB344" s="87"/>
      <c r="AC344" s="87"/>
      <c r="AD344" s="87"/>
      <c r="AE344" s="87"/>
      <c r="AF344" s="87"/>
      <c r="AG344" s="87"/>
      <c r="AH344" s="87"/>
      <c r="AI344" s="87"/>
      <c r="AJ344" s="87"/>
      <c r="AK344" s="87"/>
      <c r="AL344" s="87"/>
      <c r="AM344" s="87"/>
      <c r="AN344" s="87"/>
      <c r="AO344" s="87"/>
    </row>
    <row r="345" spans="2:41" x14ac:dyDescent="0.3">
      <c r="B345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  <c r="V345" s="87"/>
      <c r="W345" s="87"/>
      <c r="X345" s="87"/>
      <c r="Y345" s="87"/>
      <c r="Z345" s="87"/>
      <c r="AA345" s="87"/>
      <c r="AB345" s="87"/>
      <c r="AC345" s="87"/>
      <c r="AD345" s="87"/>
      <c r="AE345" s="87"/>
      <c r="AF345" s="87"/>
      <c r="AG345" s="87"/>
      <c r="AH345" s="87"/>
      <c r="AI345" s="87"/>
      <c r="AJ345" s="87"/>
      <c r="AK345" s="87"/>
      <c r="AL345" s="87"/>
      <c r="AM345" s="87"/>
      <c r="AN345" s="87"/>
      <c r="AO345" s="87"/>
    </row>
    <row r="346" spans="2:41" x14ac:dyDescent="0.3">
      <c r="B346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  <c r="V346" s="87"/>
      <c r="W346" s="87"/>
      <c r="X346" s="87"/>
      <c r="Y346" s="87"/>
      <c r="Z346" s="87"/>
      <c r="AA346" s="87"/>
      <c r="AB346" s="87"/>
      <c r="AC346" s="87"/>
      <c r="AD346" s="87"/>
      <c r="AE346" s="87"/>
      <c r="AF346" s="87"/>
      <c r="AG346" s="87"/>
      <c r="AH346" s="87"/>
      <c r="AI346" s="87"/>
      <c r="AJ346" s="87"/>
      <c r="AK346" s="87"/>
      <c r="AL346" s="87"/>
      <c r="AM346" s="87"/>
      <c r="AN346" s="87"/>
      <c r="AO346" s="87"/>
    </row>
    <row r="347" spans="2:41" x14ac:dyDescent="0.3">
      <c r="B34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  <c r="V347" s="87"/>
      <c r="W347" s="87"/>
      <c r="X347" s="87"/>
      <c r="Y347" s="87"/>
      <c r="Z347" s="87"/>
      <c r="AA347" s="87"/>
      <c r="AB347" s="87"/>
      <c r="AC347" s="87"/>
      <c r="AD347" s="87"/>
      <c r="AE347" s="87"/>
      <c r="AF347" s="87"/>
      <c r="AG347" s="87"/>
      <c r="AH347" s="87"/>
      <c r="AI347" s="87"/>
      <c r="AJ347" s="87"/>
      <c r="AK347" s="87"/>
      <c r="AL347" s="87"/>
      <c r="AM347" s="87"/>
      <c r="AN347" s="87"/>
      <c r="AO347" s="87"/>
    </row>
    <row r="348" spans="2:41" x14ac:dyDescent="0.3">
      <c r="B348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  <c r="V348" s="87"/>
      <c r="W348" s="87"/>
      <c r="X348" s="87"/>
      <c r="Y348" s="87"/>
      <c r="Z348" s="87"/>
      <c r="AA348" s="87"/>
      <c r="AB348" s="87"/>
      <c r="AC348" s="87"/>
      <c r="AD348" s="87"/>
      <c r="AE348" s="87"/>
      <c r="AF348" s="87"/>
      <c r="AG348" s="87"/>
      <c r="AH348" s="87"/>
      <c r="AI348" s="87"/>
      <c r="AJ348" s="87"/>
      <c r="AK348" s="87"/>
      <c r="AL348" s="87"/>
      <c r="AM348" s="87"/>
      <c r="AN348" s="87"/>
      <c r="AO348" s="87"/>
    </row>
    <row r="349" spans="2:41" x14ac:dyDescent="0.3">
      <c r="B349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  <c r="V349" s="87"/>
      <c r="W349" s="87"/>
      <c r="X349" s="87"/>
      <c r="Y349" s="87"/>
      <c r="Z349" s="87"/>
      <c r="AA349" s="87"/>
      <c r="AB349" s="87"/>
      <c r="AC349" s="87"/>
      <c r="AD349" s="87"/>
      <c r="AE349" s="87"/>
      <c r="AF349" s="87"/>
      <c r="AG349" s="87"/>
      <c r="AH349" s="87"/>
      <c r="AI349" s="87"/>
      <c r="AJ349" s="87"/>
      <c r="AK349" s="87"/>
      <c r="AL349" s="87"/>
      <c r="AM349" s="87"/>
      <c r="AN349" s="87"/>
      <c r="AO349" s="87"/>
    </row>
    <row r="350" spans="2:41" x14ac:dyDescent="0.3">
      <c r="B350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  <c r="V350" s="87"/>
      <c r="W350" s="87"/>
      <c r="X350" s="87"/>
      <c r="Y350" s="87"/>
      <c r="Z350" s="87"/>
      <c r="AA350" s="87"/>
      <c r="AB350" s="87"/>
      <c r="AC350" s="87"/>
      <c r="AD350" s="87"/>
      <c r="AE350" s="87"/>
      <c r="AF350" s="87"/>
      <c r="AG350" s="87"/>
      <c r="AH350" s="87"/>
      <c r="AI350" s="87"/>
      <c r="AJ350" s="87"/>
      <c r="AK350" s="87"/>
      <c r="AL350" s="87"/>
      <c r="AM350" s="87"/>
      <c r="AN350" s="87"/>
      <c r="AO350" s="87"/>
    </row>
    <row r="351" spans="2:41" x14ac:dyDescent="0.3">
      <c r="B351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  <c r="V351" s="87"/>
      <c r="W351" s="87"/>
      <c r="X351" s="87"/>
      <c r="Y351" s="87"/>
      <c r="Z351" s="87"/>
      <c r="AA351" s="87"/>
      <c r="AB351" s="87"/>
      <c r="AC351" s="87"/>
      <c r="AD351" s="87"/>
      <c r="AE351" s="87"/>
      <c r="AF351" s="87"/>
      <c r="AG351" s="87"/>
      <c r="AH351" s="87"/>
      <c r="AI351" s="87"/>
      <c r="AJ351" s="87"/>
      <c r="AK351" s="87"/>
      <c r="AL351" s="87"/>
      <c r="AM351" s="87"/>
      <c r="AN351" s="87"/>
      <c r="AO351" s="87"/>
    </row>
    <row r="352" spans="2:41" x14ac:dyDescent="0.3">
      <c r="B352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  <c r="V352" s="87"/>
      <c r="W352" s="87"/>
      <c r="X352" s="87"/>
      <c r="Y352" s="87"/>
      <c r="Z352" s="87"/>
      <c r="AA352" s="87"/>
      <c r="AB352" s="87"/>
      <c r="AC352" s="87"/>
      <c r="AD352" s="87"/>
      <c r="AE352" s="87"/>
      <c r="AF352" s="87"/>
      <c r="AG352" s="87"/>
      <c r="AH352" s="87"/>
      <c r="AI352" s="87"/>
      <c r="AJ352" s="87"/>
      <c r="AK352" s="87"/>
      <c r="AL352" s="87"/>
      <c r="AM352" s="87"/>
      <c r="AN352" s="87"/>
      <c r="AO352" s="87"/>
    </row>
    <row r="353" spans="2:41" x14ac:dyDescent="0.3">
      <c r="B353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  <c r="V353" s="87"/>
      <c r="W353" s="87"/>
      <c r="X353" s="87"/>
      <c r="Y353" s="87"/>
      <c r="Z353" s="87"/>
      <c r="AA353" s="87"/>
      <c r="AB353" s="87"/>
      <c r="AC353" s="87"/>
      <c r="AD353" s="87"/>
      <c r="AE353" s="87"/>
      <c r="AF353" s="87"/>
      <c r="AG353" s="87"/>
      <c r="AH353" s="87"/>
      <c r="AI353" s="87"/>
      <c r="AJ353" s="87"/>
      <c r="AK353" s="87"/>
      <c r="AL353" s="87"/>
      <c r="AM353" s="87"/>
      <c r="AN353" s="87"/>
      <c r="AO353" s="87"/>
    </row>
    <row r="354" spans="2:41" x14ac:dyDescent="0.3">
      <c r="B354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  <c r="V354" s="87"/>
      <c r="W354" s="87"/>
      <c r="X354" s="87"/>
      <c r="Y354" s="87"/>
      <c r="Z354" s="87"/>
      <c r="AA354" s="87"/>
      <c r="AB354" s="87"/>
      <c r="AC354" s="87"/>
      <c r="AD354" s="87"/>
      <c r="AE354" s="87"/>
      <c r="AF354" s="87"/>
      <c r="AG354" s="87"/>
      <c r="AH354" s="87"/>
      <c r="AI354" s="87"/>
      <c r="AJ354" s="87"/>
      <c r="AK354" s="87"/>
      <c r="AL354" s="87"/>
      <c r="AM354" s="87"/>
      <c r="AN354" s="87"/>
      <c r="AO354" s="87"/>
    </row>
    <row r="355" spans="2:41" x14ac:dyDescent="0.3">
      <c r="B355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  <c r="V355" s="87"/>
      <c r="W355" s="87"/>
      <c r="X355" s="87"/>
      <c r="Y355" s="87"/>
      <c r="Z355" s="87"/>
      <c r="AA355" s="87"/>
      <c r="AB355" s="87"/>
      <c r="AC355" s="87"/>
      <c r="AD355" s="87"/>
      <c r="AE355" s="87"/>
      <c r="AF355" s="87"/>
      <c r="AG355" s="87"/>
      <c r="AH355" s="87"/>
      <c r="AI355" s="87"/>
      <c r="AJ355" s="87"/>
      <c r="AK355" s="87"/>
      <c r="AL355" s="87"/>
      <c r="AM355" s="87"/>
      <c r="AN355" s="87"/>
      <c r="AO355" s="87"/>
    </row>
    <row r="356" spans="2:41" x14ac:dyDescent="0.3">
      <c r="B356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  <c r="V356" s="87"/>
      <c r="W356" s="87"/>
      <c r="X356" s="87"/>
      <c r="Y356" s="87"/>
      <c r="Z356" s="87"/>
      <c r="AA356" s="87"/>
      <c r="AB356" s="87"/>
      <c r="AC356" s="87"/>
      <c r="AD356" s="87"/>
      <c r="AE356" s="87"/>
      <c r="AF356" s="87"/>
      <c r="AG356" s="87"/>
      <c r="AH356" s="87"/>
      <c r="AI356" s="87"/>
      <c r="AJ356" s="87"/>
      <c r="AK356" s="87"/>
      <c r="AL356" s="87"/>
      <c r="AM356" s="87"/>
      <c r="AN356" s="87"/>
      <c r="AO356" s="87"/>
    </row>
    <row r="357" spans="2:41" x14ac:dyDescent="0.3">
      <c r="B35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  <c r="V357" s="87"/>
      <c r="W357" s="87"/>
      <c r="X357" s="87"/>
      <c r="Y357" s="87"/>
      <c r="Z357" s="87"/>
      <c r="AA357" s="87"/>
      <c r="AB357" s="87"/>
      <c r="AC357" s="87"/>
      <c r="AD357" s="87"/>
      <c r="AE357" s="87"/>
      <c r="AF357" s="87"/>
      <c r="AG357" s="87"/>
      <c r="AH357" s="87"/>
      <c r="AI357" s="87"/>
      <c r="AJ357" s="87"/>
      <c r="AK357" s="87"/>
      <c r="AL357" s="87"/>
      <c r="AM357" s="87"/>
      <c r="AN357" s="87"/>
      <c r="AO357" s="87"/>
    </row>
    <row r="358" spans="2:41" x14ac:dyDescent="0.3">
      <c r="B358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  <c r="V358" s="87"/>
      <c r="W358" s="87"/>
      <c r="X358" s="87"/>
      <c r="Y358" s="87"/>
      <c r="Z358" s="87"/>
      <c r="AA358" s="87"/>
      <c r="AB358" s="87"/>
      <c r="AC358" s="87"/>
      <c r="AD358" s="87"/>
      <c r="AE358" s="87"/>
      <c r="AF358" s="87"/>
      <c r="AG358" s="87"/>
      <c r="AH358" s="87"/>
      <c r="AI358" s="87"/>
      <c r="AJ358" s="87"/>
      <c r="AK358" s="87"/>
      <c r="AL358" s="87"/>
      <c r="AM358" s="87"/>
      <c r="AN358" s="87"/>
      <c r="AO358" s="87"/>
    </row>
    <row r="359" spans="2:41" x14ac:dyDescent="0.3">
      <c r="B359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  <c r="V359" s="87"/>
      <c r="W359" s="87"/>
      <c r="X359" s="87"/>
      <c r="Y359" s="87"/>
      <c r="Z359" s="87"/>
      <c r="AA359" s="87"/>
      <c r="AB359" s="87"/>
      <c r="AC359" s="87"/>
      <c r="AD359" s="87"/>
      <c r="AE359" s="87"/>
      <c r="AF359" s="87"/>
      <c r="AG359" s="87"/>
      <c r="AH359" s="87"/>
      <c r="AI359" s="87"/>
      <c r="AJ359" s="87"/>
      <c r="AK359" s="87"/>
      <c r="AL359" s="87"/>
      <c r="AM359" s="87"/>
      <c r="AN359" s="87"/>
      <c r="AO359" s="87"/>
    </row>
    <row r="360" spans="2:41" x14ac:dyDescent="0.3">
      <c r="B360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  <c r="V360" s="87"/>
      <c r="W360" s="87"/>
      <c r="X360" s="87"/>
      <c r="Y360" s="87"/>
      <c r="Z360" s="87"/>
      <c r="AA360" s="87"/>
      <c r="AB360" s="87"/>
      <c r="AC360" s="87"/>
      <c r="AD360" s="87"/>
      <c r="AE360" s="87"/>
      <c r="AF360" s="87"/>
      <c r="AG360" s="87"/>
      <c r="AH360" s="87"/>
      <c r="AI360" s="87"/>
      <c r="AJ360" s="87"/>
      <c r="AK360" s="87"/>
      <c r="AL360" s="87"/>
      <c r="AM360" s="87"/>
      <c r="AN360" s="87"/>
      <c r="AO360" s="87"/>
    </row>
    <row r="361" spans="2:41" x14ac:dyDescent="0.3">
      <c r="B361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  <c r="V361" s="87"/>
      <c r="W361" s="87"/>
      <c r="X361" s="87"/>
      <c r="Y361" s="87"/>
      <c r="Z361" s="87"/>
      <c r="AA361" s="87"/>
      <c r="AB361" s="87"/>
      <c r="AC361" s="87"/>
      <c r="AD361" s="87"/>
      <c r="AE361" s="87"/>
      <c r="AF361" s="87"/>
      <c r="AG361" s="87"/>
      <c r="AH361" s="87"/>
      <c r="AI361" s="87"/>
      <c r="AJ361" s="87"/>
      <c r="AK361" s="87"/>
      <c r="AL361" s="87"/>
      <c r="AM361" s="87"/>
      <c r="AN361" s="87"/>
      <c r="AO361" s="87"/>
    </row>
    <row r="362" spans="2:41" x14ac:dyDescent="0.3">
      <c r="B362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  <c r="V362" s="87"/>
      <c r="W362" s="87"/>
      <c r="X362" s="87"/>
      <c r="Y362" s="87"/>
      <c r="Z362" s="87"/>
      <c r="AA362" s="87"/>
      <c r="AB362" s="87"/>
      <c r="AC362" s="87"/>
      <c r="AD362" s="87"/>
      <c r="AE362" s="87"/>
      <c r="AF362" s="87"/>
      <c r="AG362" s="87"/>
      <c r="AH362" s="87"/>
      <c r="AI362" s="87"/>
      <c r="AJ362" s="87"/>
      <c r="AK362" s="87"/>
      <c r="AL362" s="87"/>
      <c r="AM362" s="87"/>
      <c r="AN362" s="87"/>
      <c r="AO362" s="87"/>
    </row>
    <row r="363" spans="2:41" x14ac:dyDescent="0.3">
      <c r="B363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  <c r="V363" s="87"/>
      <c r="W363" s="87"/>
      <c r="X363" s="87"/>
      <c r="Y363" s="87"/>
      <c r="Z363" s="87"/>
      <c r="AA363" s="87"/>
      <c r="AB363" s="87"/>
      <c r="AC363" s="87"/>
      <c r="AD363" s="87"/>
      <c r="AE363" s="87"/>
      <c r="AF363" s="87"/>
      <c r="AG363" s="87"/>
      <c r="AH363" s="87"/>
      <c r="AI363" s="87"/>
      <c r="AJ363" s="87"/>
      <c r="AK363" s="87"/>
      <c r="AL363" s="87"/>
      <c r="AM363" s="87"/>
      <c r="AN363" s="87"/>
      <c r="AO363" s="87"/>
    </row>
    <row r="364" spans="2:41" x14ac:dyDescent="0.3">
      <c r="B364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  <c r="V364" s="87"/>
      <c r="W364" s="87"/>
      <c r="X364" s="87"/>
      <c r="Y364" s="87"/>
      <c r="Z364" s="87"/>
      <c r="AA364" s="87"/>
      <c r="AB364" s="87"/>
      <c r="AC364" s="87"/>
      <c r="AD364" s="87"/>
      <c r="AE364" s="87"/>
      <c r="AF364" s="87"/>
      <c r="AG364" s="87"/>
      <c r="AH364" s="87"/>
      <c r="AI364" s="87"/>
      <c r="AJ364" s="87"/>
      <c r="AK364" s="87"/>
      <c r="AL364" s="87"/>
      <c r="AM364" s="87"/>
      <c r="AN364" s="87"/>
      <c r="AO364" s="87"/>
    </row>
    <row r="365" spans="2:41" x14ac:dyDescent="0.3">
      <c r="B365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  <c r="V365" s="87"/>
      <c r="W365" s="87"/>
      <c r="X365" s="87"/>
      <c r="Y365" s="87"/>
      <c r="Z365" s="87"/>
      <c r="AA365" s="87"/>
      <c r="AB365" s="87"/>
      <c r="AC365" s="87"/>
      <c r="AD365" s="87"/>
      <c r="AE365" s="87"/>
      <c r="AF365" s="87"/>
      <c r="AG365" s="87"/>
      <c r="AH365" s="87"/>
      <c r="AI365" s="87"/>
      <c r="AJ365" s="87"/>
      <c r="AK365" s="87"/>
      <c r="AL365" s="87"/>
      <c r="AM365" s="87"/>
      <c r="AN365" s="87"/>
      <c r="AO365" s="87"/>
    </row>
    <row r="366" spans="2:41" x14ac:dyDescent="0.3">
      <c r="B366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  <c r="V366" s="87"/>
      <c r="W366" s="87"/>
      <c r="X366" s="87"/>
      <c r="Y366" s="87"/>
      <c r="Z366" s="87"/>
      <c r="AA366" s="87"/>
      <c r="AB366" s="87"/>
      <c r="AC366" s="87"/>
      <c r="AD366" s="87"/>
      <c r="AE366" s="87"/>
      <c r="AF366" s="87"/>
      <c r="AG366" s="87"/>
      <c r="AH366" s="87"/>
      <c r="AI366" s="87"/>
      <c r="AJ366" s="87"/>
      <c r="AK366" s="87"/>
      <c r="AL366" s="87"/>
      <c r="AM366" s="87"/>
      <c r="AN366" s="87"/>
      <c r="AO366" s="87"/>
    </row>
    <row r="367" spans="2:41" x14ac:dyDescent="0.3">
      <c r="B36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  <c r="V367" s="87"/>
      <c r="W367" s="87"/>
      <c r="X367" s="87"/>
      <c r="Y367" s="87"/>
      <c r="Z367" s="87"/>
      <c r="AA367" s="87"/>
      <c r="AB367" s="87"/>
      <c r="AC367" s="87"/>
      <c r="AD367" s="87"/>
      <c r="AE367" s="87"/>
      <c r="AF367" s="87"/>
      <c r="AG367" s="87"/>
      <c r="AH367" s="87"/>
      <c r="AI367" s="87"/>
      <c r="AJ367" s="87"/>
      <c r="AK367" s="87"/>
      <c r="AL367" s="87"/>
      <c r="AM367" s="87"/>
      <c r="AN367" s="87"/>
      <c r="AO367" s="87"/>
    </row>
    <row r="368" spans="2:41" x14ac:dyDescent="0.3">
      <c r="B368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  <c r="W368" s="87"/>
      <c r="X368" s="87"/>
      <c r="Y368" s="87"/>
      <c r="Z368" s="87"/>
      <c r="AA368" s="87"/>
      <c r="AB368" s="87"/>
      <c r="AC368" s="87"/>
      <c r="AD368" s="87"/>
      <c r="AE368" s="87"/>
      <c r="AF368" s="87"/>
      <c r="AG368" s="87"/>
      <c r="AH368" s="87"/>
      <c r="AI368" s="87"/>
      <c r="AJ368" s="87"/>
      <c r="AK368" s="87"/>
      <c r="AL368" s="87"/>
      <c r="AM368" s="87"/>
      <c r="AN368" s="87"/>
      <c r="AO368" s="87"/>
    </row>
    <row r="369" spans="2:41" x14ac:dyDescent="0.3">
      <c r="B369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  <c r="V369" s="87"/>
      <c r="W369" s="87"/>
      <c r="X369" s="87"/>
      <c r="Y369" s="87"/>
      <c r="Z369" s="87"/>
      <c r="AA369" s="87"/>
      <c r="AB369" s="87"/>
      <c r="AC369" s="87"/>
      <c r="AD369" s="87"/>
      <c r="AE369" s="87"/>
      <c r="AF369" s="87"/>
      <c r="AG369" s="87"/>
      <c r="AH369" s="87"/>
      <c r="AI369" s="87"/>
      <c r="AJ369" s="87"/>
      <c r="AK369" s="87"/>
      <c r="AL369" s="87"/>
      <c r="AM369" s="87"/>
      <c r="AN369" s="87"/>
      <c r="AO369" s="87"/>
    </row>
    <row r="370" spans="2:41" x14ac:dyDescent="0.3">
      <c r="B370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  <c r="V370" s="87"/>
      <c r="W370" s="87"/>
      <c r="X370" s="87"/>
      <c r="Y370" s="87"/>
      <c r="Z370" s="87"/>
      <c r="AA370" s="87"/>
      <c r="AB370" s="87"/>
      <c r="AC370" s="87"/>
      <c r="AD370" s="87"/>
      <c r="AE370" s="87"/>
      <c r="AF370" s="87"/>
      <c r="AG370" s="87"/>
      <c r="AH370" s="87"/>
      <c r="AI370" s="87"/>
      <c r="AJ370" s="87"/>
      <c r="AK370" s="87"/>
      <c r="AL370" s="87"/>
      <c r="AM370" s="87"/>
      <c r="AN370" s="87"/>
      <c r="AO370" s="87"/>
    </row>
    <row r="371" spans="2:41" x14ac:dyDescent="0.3">
      <c r="B371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  <c r="V371" s="87"/>
      <c r="W371" s="87"/>
      <c r="X371" s="87"/>
      <c r="Y371" s="87"/>
      <c r="Z371" s="87"/>
      <c r="AA371" s="87"/>
      <c r="AB371" s="87"/>
      <c r="AC371" s="87"/>
      <c r="AD371" s="87"/>
      <c r="AE371" s="87"/>
      <c r="AF371" s="87"/>
      <c r="AG371" s="87"/>
      <c r="AH371" s="87"/>
      <c r="AI371" s="87"/>
      <c r="AJ371" s="87"/>
      <c r="AK371" s="87"/>
      <c r="AL371" s="87"/>
      <c r="AM371" s="87"/>
      <c r="AN371" s="87"/>
      <c r="AO371" s="87"/>
    </row>
    <row r="372" spans="2:41" x14ac:dyDescent="0.3">
      <c r="B372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  <c r="V372" s="87"/>
      <c r="W372" s="87"/>
      <c r="X372" s="87"/>
      <c r="Y372" s="87"/>
      <c r="Z372" s="87"/>
      <c r="AA372" s="87"/>
      <c r="AB372" s="87"/>
      <c r="AC372" s="87"/>
      <c r="AD372" s="87"/>
      <c r="AE372" s="87"/>
      <c r="AF372" s="87"/>
      <c r="AG372" s="87"/>
      <c r="AH372" s="87"/>
      <c r="AI372" s="87"/>
      <c r="AJ372" s="87"/>
      <c r="AK372" s="87"/>
      <c r="AL372" s="87"/>
      <c r="AM372" s="87"/>
      <c r="AN372" s="87"/>
      <c r="AO372" s="87"/>
    </row>
    <row r="373" spans="2:41" x14ac:dyDescent="0.3">
      <c r="B373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  <c r="V373" s="87"/>
      <c r="W373" s="87"/>
      <c r="X373" s="87"/>
      <c r="Y373" s="87"/>
      <c r="Z373" s="87"/>
      <c r="AA373" s="87"/>
      <c r="AB373" s="87"/>
      <c r="AC373" s="87"/>
      <c r="AD373" s="87"/>
      <c r="AE373" s="87"/>
      <c r="AF373" s="87"/>
      <c r="AG373" s="87"/>
      <c r="AH373" s="87"/>
      <c r="AI373" s="87"/>
      <c r="AJ373" s="87"/>
      <c r="AK373" s="87"/>
      <c r="AL373" s="87"/>
      <c r="AM373" s="87"/>
      <c r="AN373" s="87"/>
      <c r="AO373" s="87"/>
    </row>
    <row r="374" spans="2:41" x14ac:dyDescent="0.3">
      <c r="B374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  <c r="V374" s="87"/>
      <c r="W374" s="87"/>
      <c r="X374" s="87"/>
      <c r="Y374" s="87"/>
      <c r="Z374" s="87"/>
      <c r="AA374" s="87"/>
      <c r="AB374" s="87"/>
      <c r="AC374" s="87"/>
      <c r="AD374" s="87"/>
      <c r="AE374" s="87"/>
      <c r="AF374" s="87"/>
      <c r="AG374" s="87"/>
      <c r="AH374" s="87"/>
      <c r="AI374" s="87"/>
      <c r="AJ374" s="87"/>
      <c r="AK374" s="87"/>
      <c r="AL374" s="87"/>
      <c r="AM374" s="87"/>
      <c r="AN374" s="87"/>
      <c r="AO374" s="87"/>
    </row>
    <row r="375" spans="2:41" x14ac:dyDescent="0.3">
      <c r="B375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  <c r="V375" s="87"/>
      <c r="W375" s="87"/>
      <c r="X375" s="87"/>
      <c r="Y375" s="87"/>
      <c r="Z375" s="87"/>
      <c r="AA375" s="87"/>
      <c r="AB375" s="87"/>
      <c r="AC375" s="87"/>
      <c r="AD375" s="87"/>
      <c r="AE375" s="87"/>
      <c r="AF375" s="87"/>
      <c r="AG375" s="87"/>
      <c r="AH375" s="87"/>
      <c r="AI375" s="87"/>
      <c r="AJ375" s="87"/>
      <c r="AK375" s="87"/>
      <c r="AL375" s="87"/>
      <c r="AM375" s="87"/>
      <c r="AN375" s="87"/>
      <c r="AO375" s="87"/>
    </row>
    <row r="376" spans="2:41" x14ac:dyDescent="0.3">
      <c r="B376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  <c r="V376" s="87"/>
      <c r="W376" s="87"/>
      <c r="X376" s="87"/>
      <c r="Y376" s="87"/>
      <c r="Z376" s="87"/>
      <c r="AA376" s="87"/>
      <c r="AB376" s="87"/>
      <c r="AC376" s="87"/>
      <c r="AD376" s="87"/>
      <c r="AE376" s="87"/>
      <c r="AF376" s="87"/>
      <c r="AG376" s="87"/>
      <c r="AH376" s="87"/>
      <c r="AI376" s="87"/>
      <c r="AJ376" s="87"/>
      <c r="AK376" s="87"/>
      <c r="AL376" s="87"/>
      <c r="AM376" s="87"/>
      <c r="AN376" s="87"/>
      <c r="AO376" s="87"/>
    </row>
    <row r="377" spans="2:41" x14ac:dyDescent="0.3">
      <c r="B37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  <c r="V377" s="87"/>
      <c r="W377" s="87"/>
      <c r="X377" s="87"/>
      <c r="Y377" s="87"/>
      <c r="Z377" s="87"/>
      <c r="AA377" s="87"/>
      <c r="AB377" s="87"/>
      <c r="AC377" s="87"/>
      <c r="AD377" s="87"/>
      <c r="AE377" s="87"/>
      <c r="AF377" s="87"/>
      <c r="AG377" s="87"/>
      <c r="AH377" s="87"/>
      <c r="AI377" s="87"/>
      <c r="AJ377" s="87"/>
      <c r="AK377" s="87"/>
      <c r="AL377" s="87"/>
      <c r="AM377" s="87"/>
      <c r="AN377" s="87"/>
      <c r="AO377" s="87"/>
    </row>
    <row r="378" spans="2:41" x14ac:dyDescent="0.3">
      <c r="B378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  <c r="V378" s="87"/>
      <c r="W378" s="87"/>
      <c r="X378" s="87"/>
      <c r="Y378" s="87"/>
      <c r="Z378" s="87"/>
      <c r="AA378" s="87"/>
      <c r="AB378" s="87"/>
      <c r="AC378" s="87"/>
      <c r="AD378" s="87"/>
      <c r="AE378" s="87"/>
      <c r="AF378" s="87"/>
      <c r="AG378" s="87"/>
      <c r="AH378" s="87"/>
      <c r="AI378" s="87"/>
      <c r="AJ378" s="87"/>
      <c r="AK378" s="87"/>
      <c r="AL378" s="87"/>
      <c r="AM378" s="87"/>
      <c r="AN378" s="87"/>
      <c r="AO378" s="87"/>
    </row>
    <row r="379" spans="2:41" x14ac:dyDescent="0.3">
      <c r="B379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  <c r="V379" s="87"/>
      <c r="W379" s="87"/>
      <c r="X379" s="87"/>
      <c r="Y379" s="87"/>
      <c r="Z379" s="87"/>
      <c r="AA379" s="87"/>
      <c r="AB379" s="87"/>
      <c r="AC379" s="87"/>
      <c r="AD379" s="87"/>
      <c r="AE379" s="87"/>
      <c r="AF379" s="87"/>
      <c r="AG379" s="87"/>
      <c r="AH379" s="87"/>
      <c r="AI379" s="87"/>
      <c r="AJ379" s="87"/>
      <c r="AK379" s="87"/>
      <c r="AL379" s="87"/>
      <c r="AM379" s="87"/>
      <c r="AN379" s="87"/>
      <c r="AO379" s="87"/>
    </row>
    <row r="380" spans="2:41" x14ac:dyDescent="0.3">
      <c r="B380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  <c r="V380" s="87"/>
      <c r="W380" s="87"/>
      <c r="X380" s="87"/>
      <c r="Y380" s="87"/>
      <c r="Z380" s="87"/>
      <c r="AA380" s="87"/>
      <c r="AB380" s="87"/>
      <c r="AC380" s="87"/>
      <c r="AD380" s="87"/>
      <c r="AE380" s="87"/>
      <c r="AF380" s="87"/>
      <c r="AG380" s="87"/>
      <c r="AH380" s="87"/>
      <c r="AI380" s="87"/>
      <c r="AJ380" s="87"/>
      <c r="AK380" s="87"/>
      <c r="AL380" s="87"/>
      <c r="AM380" s="87"/>
      <c r="AN380" s="87"/>
      <c r="AO380" s="87"/>
    </row>
    <row r="381" spans="2:41" x14ac:dyDescent="0.3">
      <c r="B381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  <c r="V381" s="87"/>
      <c r="W381" s="87"/>
      <c r="X381" s="87"/>
      <c r="Y381" s="87"/>
      <c r="Z381" s="87"/>
      <c r="AA381" s="87"/>
      <c r="AB381" s="87"/>
      <c r="AC381" s="87"/>
      <c r="AD381" s="87"/>
      <c r="AE381" s="87"/>
      <c r="AF381" s="87"/>
      <c r="AG381" s="87"/>
      <c r="AH381" s="87"/>
      <c r="AI381" s="87"/>
      <c r="AJ381" s="87"/>
      <c r="AK381" s="87"/>
      <c r="AL381" s="87"/>
      <c r="AM381" s="87"/>
      <c r="AN381" s="87"/>
      <c r="AO381" s="87"/>
    </row>
    <row r="382" spans="2:41" x14ac:dyDescent="0.3">
      <c r="B382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  <c r="V382" s="87"/>
      <c r="W382" s="87"/>
      <c r="X382" s="87"/>
      <c r="Y382" s="87"/>
      <c r="Z382" s="87"/>
      <c r="AA382" s="87"/>
      <c r="AB382" s="87"/>
      <c r="AC382" s="87"/>
      <c r="AD382" s="87"/>
      <c r="AE382" s="87"/>
      <c r="AF382" s="87"/>
      <c r="AG382" s="87"/>
      <c r="AH382" s="87"/>
      <c r="AI382" s="87"/>
      <c r="AJ382" s="87"/>
      <c r="AK382" s="87"/>
      <c r="AL382" s="87"/>
      <c r="AM382" s="87"/>
      <c r="AN382" s="87"/>
      <c r="AO382" s="87"/>
    </row>
    <row r="383" spans="2:41" x14ac:dyDescent="0.3">
      <c r="B383"/>
      <c r="C383" s="87"/>
      <c r="D383" s="87"/>
      <c r="E383" s="87"/>
      <c r="F383" s="87"/>
      <c r="G383" s="87"/>
      <c r="H383" s="87"/>
      <c r="I383" s="87"/>
      <c r="J383" s="87"/>
      <c r="K383" s="87"/>
      <c r="L383" s="87"/>
      <c r="M383" s="87"/>
      <c r="N383" s="87"/>
      <c r="O383" s="87"/>
      <c r="P383" s="87"/>
      <c r="Q383" s="87"/>
      <c r="R383" s="87"/>
      <c r="S383" s="87"/>
      <c r="T383" s="87"/>
      <c r="U383" s="87"/>
      <c r="V383" s="87"/>
      <c r="W383" s="87"/>
      <c r="X383" s="87"/>
      <c r="Y383" s="87"/>
      <c r="Z383" s="87"/>
      <c r="AA383" s="87"/>
      <c r="AB383" s="87"/>
      <c r="AC383" s="87"/>
      <c r="AD383" s="87"/>
      <c r="AE383" s="87"/>
      <c r="AF383" s="87"/>
      <c r="AG383" s="87"/>
      <c r="AH383" s="87"/>
      <c r="AI383" s="87"/>
      <c r="AJ383" s="87"/>
      <c r="AK383" s="87"/>
      <c r="AL383" s="87"/>
      <c r="AM383" s="87"/>
      <c r="AN383" s="87"/>
      <c r="AO383" s="87"/>
    </row>
    <row r="384" spans="2:41" x14ac:dyDescent="0.3">
      <c r="B384"/>
      <c r="C384" s="87"/>
      <c r="D384" s="87"/>
      <c r="E384" s="87"/>
      <c r="F384" s="87"/>
      <c r="G384" s="87"/>
      <c r="H384" s="87"/>
      <c r="I384" s="87"/>
      <c r="J384" s="87"/>
      <c r="K384" s="87"/>
      <c r="L384" s="87"/>
      <c r="M384" s="87"/>
      <c r="N384" s="87"/>
      <c r="O384" s="87"/>
      <c r="P384" s="87"/>
      <c r="Q384" s="87"/>
      <c r="R384" s="87"/>
      <c r="S384" s="87"/>
      <c r="T384" s="87"/>
      <c r="U384" s="87"/>
      <c r="V384" s="87"/>
      <c r="W384" s="87"/>
      <c r="X384" s="87"/>
      <c r="Y384" s="87"/>
      <c r="Z384" s="87"/>
      <c r="AA384" s="87"/>
      <c r="AB384" s="87"/>
      <c r="AC384" s="87"/>
      <c r="AD384" s="87"/>
      <c r="AE384" s="87"/>
      <c r="AF384" s="87"/>
      <c r="AG384" s="87"/>
      <c r="AH384" s="87"/>
      <c r="AI384" s="87"/>
      <c r="AJ384" s="87"/>
      <c r="AK384" s="87"/>
      <c r="AL384" s="87"/>
      <c r="AM384" s="87"/>
      <c r="AN384" s="87"/>
      <c r="AO384" s="87"/>
    </row>
    <row r="385" spans="2:41" x14ac:dyDescent="0.3">
      <c r="B385"/>
      <c r="C385" s="87"/>
      <c r="D385" s="87"/>
      <c r="E385" s="87"/>
      <c r="F385" s="87"/>
      <c r="G385" s="87"/>
      <c r="H385" s="87"/>
      <c r="I385" s="87"/>
      <c r="J385" s="87"/>
      <c r="K385" s="87"/>
      <c r="L385" s="87"/>
      <c r="M385" s="87"/>
      <c r="N385" s="87"/>
      <c r="O385" s="87"/>
      <c r="P385" s="87"/>
      <c r="Q385" s="87"/>
      <c r="R385" s="87"/>
      <c r="S385" s="87"/>
      <c r="T385" s="87"/>
      <c r="U385" s="87"/>
      <c r="V385" s="87"/>
      <c r="W385" s="87"/>
      <c r="X385" s="87"/>
      <c r="Y385" s="87"/>
      <c r="Z385" s="87"/>
      <c r="AA385" s="87"/>
      <c r="AB385" s="87"/>
      <c r="AC385" s="87"/>
      <c r="AD385" s="87"/>
      <c r="AE385" s="87"/>
      <c r="AF385" s="87"/>
      <c r="AG385" s="87"/>
      <c r="AH385" s="87"/>
      <c r="AI385" s="87"/>
      <c r="AJ385" s="87"/>
      <c r="AK385" s="87"/>
      <c r="AL385" s="87"/>
      <c r="AM385" s="87"/>
      <c r="AN385" s="87"/>
      <c r="AO385" s="87"/>
    </row>
    <row r="386" spans="2:41" x14ac:dyDescent="0.3">
      <c r="B386"/>
      <c r="C386" s="87"/>
      <c r="D386" s="87"/>
      <c r="E386" s="87"/>
      <c r="F386" s="87"/>
      <c r="G386" s="87"/>
      <c r="H386" s="87"/>
      <c r="I386" s="87"/>
      <c r="J386" s="87"/>
      <c r="K386" s="87"/>
      <c r="L386" s="87"/>
      <c r="M386" s="87"/>
      <c r="N386" s="87"/>
      <c r="O386" s="87"/>
      <c r="P386" s="87"/>
      <c r="Q386" s="87"/>
      <c r="R386" s="87"/>
      <c r="S386" s="87"/>
      <c r="T386" s="87"/>
      <c r="U386" s="87"/>
      <c r="V386" s="87"/>
      <c r="W386" s="87"/>
      <c r="X386" s="87"/>
      <c r="Y386" s="87"/>
      <c r="Z386" s="87"/>
      <c r="AA386" s="87"/>
      <c r="AB386" s="87"/>
      <c r="AC386" s="87"/>
      <c r="AD386" s="87"/>
      <c r="AE386" s="87"/>
      <c r="AF386" s="87"/>
      <c r="AG386" s="87"/>
      <c r="AH386" s="87"/>
      <c r="AI386" s="87"/>
      <c r="AJ386" s="87"/>
      <c r="AK386" s="87"/>
      <c r="AL386" s="87"/>
      <c r="AM386" s="87"/>
      <c r="AN386" s="87"/>
      <c r="AO386" s="87"/>
    </row>
    <row r="387" spans="2:41" x14ac:dyDescent="0.3">
      <c r="B387"/>
      <c r="C387" s="87"/>
      <c r="D387" s="87"/>
      <c r="E387" s="87"/>
      <c r="F387" s="87"/>
      <c r="G387" s="87"/>
      <c r="H387" s="87"/>
      <c r="I387" s="87"/>
      <c r="J387" s="87"/>
      <c r="K387" s="87"/>
      <c r="L387" s="87"/>
      <c r="M387" s="87"/>
      <c r="N387" s="87"/>
      <c r="O387" s="87"/>
      <c r="P387" s="87"/>
      <c r="Q387" s="87"/>
      <c r="R387" s="87"/>
      <c r="S387" s="87"/>
      <c r="T387" s="87"/>
      <c r="U387" s="87"/>
      <c r="V387" s="87"/>
      <c r="W387" s="87"/>
      <c r="X387" s="87"/>
      <c r="Y387" s="87"/>
      <c r="Z387" s="87"/>
      <c r="AA387" s="87"/>
      <c r="AB387" s="87"/>
      <c r="AC387" s="87"/>
      <c r="AD387" s="87"/>
      <c r="AE387" s="87"/>
      <c r="AF387" s="87"/>
      <c r="AG387" s="87"/>
      <c r="AH387" s="87"/>
      <c r="AI387" s="87"/>
      <c r="AJ387" s="87"/>
      <c r="AK387" s="87"/>
      <c r="AL387" s="87"/>
      <c r="AM387" s="87"/>
      <c r="AN387" s="87"/>
      <c r="AO387" s="87"/>
    </row>
    <row r="388" spans="2:41" x14ac:dyDescent="0.3">
      <c r="B388"/>
      <c r="C388" s="87"/>
      <c r="D388" s="87"/>
      <c r="E388" s="87"/>
      <c r="F388" s="87"/>
      <c r="G388" s="87"/>
      <c r="H388" s="87"/>
      <c r="I388" s="87"/>
      <c r="J388" s="87"/>
      <c r="K388" s="87"/>
      <c r="L388" s="87"/>
      <c r="M388" s="87"/>
      <c r="N388" s="87"/>
      <c r="O388" s="87"/>
      <c r="P388" s="87"/>
      <c r="Q388" s="87"/>
      <c r="R388" s="87"/>
      <c r="S388" s="87"/>
      <c r="T388" s="87"/>
      <c r="U388" s="87"/>
      <c r="V388" s="87"/>
      <c r="W388" s="87"/>
      <c r="X388" s="87"/>
      <c r="Y388" s="87"/>
      <c r="Z388" s="87"/>
      <c r="AA388" s="87"/>
      <c r="AB388" s="87"/>
      <c r="AC388" s="87"/>
      <c r="AD388" s="87"/>
      <c r="AE388" s="87"/>
      <c r="AF388" s="87"/>
      <c r="AG388" s="87"/>
      <c r="AH388" s="87"/>
      <c r="AI388" s="87"/>
      <c r="AJ388" s="87"/>
      <c r="AK388" s="87"/>
      <c r="AL388" s="87"/>
      <c r="AM388" s="87"/>
      <c r="AN388" s="87"/>
      <c r="AO388" s="87"/>
    </row>
    <row r="389" spans="2:41" x14ac:dyDescent="0.3">
      <c r="B389"/>
      <c r="C389" s="87"/>
      <c r="D389" s="87"/>
      <c r="E389" s="87"/>
      <c r="F389" s="87"/>
      <c r="G389" s="87"/>
      <c r="H389" s="87"/>
      <c r="I389" s="87"/>
      <c r="J389" s="87"/>
      <c r="K389" s="87"/>
      <c r="L389" s="87"/>
      <c r="M389" s="87"/>
      <c r="N389" s="87"/>
      <c r="O389" s="87"/>
      <c r="P389" s="87"/>
      <c r="Q389" s="87"/>
      <c r="R389" s="87"/>
      <c r="S389" s="87"/>
      <c r="T389" s="87"/>
      <c r="U389" s="87"/>
      <c r="V389" s="87"/>
      <c r="W389" s="87"/>
      <c r="X389" s="87"/>
      <c r="Y389" s="87"/>
      <c r="Z389" s="87"/>
      <c r="AA389" s="87"/>
      <c r="AB389" s="87"/>
      <c r="AC389" s="87"/>
      <c r="AD389" s="87"/>
      <c r="AE389" s="87"/>
      <c r="AF389" s="87"/>
      <c r="AG389" s="87"/>
      <c r="AH389" s="87"/>
      <c r="AI389" s="87"/>
      <c r="AJ389" s="87"/>
      <c r="AK389" s="87"/>
      <c r="AL389" s="87"/>
      <c r="AM389" s="87"/>
      <c r="AN389" s="87"/>
      <c r="AO389" s="87"/>
    </row>
    <row r="390" spans="2:41" x14ac:dyDescent="0.3">
      <c r="B390"/>
      <c r="C390" s="87"/>
      <c r="D390" s="87"/>
      <c r="E390" s="87"/>
      <c r="F390" s="87"/>
      <c r="G390" s="87"/>
      <c r="H390" s="87"/>
      <c r="I390" s="87"/>
      <c r="J390" s="87"/>
      <c r="K390" s="87"/>
      <c r="L390" s="87"/>
      <c r="M390" s="87"/>
      <c r="N390" s="87"/>
      <c r="O390" s="87"/>
      <c r="P390" s="87"/>
      <c r="Q390" s="87"/>
      <c r="R390" s="87"/>
      <c r="S390" s="87"/>
      <c r="T390" s="87"/>
      <c r="U390" s="87"/>
      <c r="V390" s="87"/>
      <c r="W390" s="87"/>
      <c r="X390" s="87"/>
      <c r="Y390" s="87"/>
      <c r="Z390" s="87"/>
      <c r="AA390" s="87"/>
      <c r="AB390" s="87"/>
      <c r="AC390" s="87"/>
      <c r="AD390" s="87"/>
      <c r="AE390" s="87"/>
      <c r="AF390" s="87"/>
      <c r="AG390" s="87"/>
      <c r="AH390" s="87"/>
      <c r="AI390" s="87"/>
      <c r="AJ390" s="87"/>
      <c r="AK390" s="87"/>
      <c r="AL390" s="87"/>
      <c r="AM390" s="87"/>
      <c r="AN390" s="87"/>
      <c r="AO390" s="87"/>
    </row>
    <row r="391" spans="2:41" x14ac:dyDescent="0.3">
      <c r="B391"/>
      <c r="C391" s="87"/>
      <c r="D391" s="87"/>
      <c r="E391" s="87"/>
      <c r="F391" s="87"/>
      <c r="G391" s="87"/>
      <c r="H391" s="87"/>
      <c r="I391" s="87"/>
      <c r="J391" s="87"/>
      <c r="K391" s="87"/>
      <c r="L391" s="87"/>
      <c r="M391" s="87"/>
      <c r="N391" s="87"/>
      <c r="O391" s="87"/>
      <c r="P391" s="87"/>
      <c r="Q391" s="87"/>
      <c r="R391" s="87"/>
      <c r="S391" s="87"/>
      <c r="T391" s="87"/>
      <c r="U391" s="87"/>
      <c r="V391" s="87"/>
      <c r="W391" s="87"/>
      <c r="X391" s="87"/>
      <c r="Y391" s="87"/>
      <c r="Z391" s="87"/>
      <c r="AA391" s="87"/>
      <c r="AB391" s="87"/>
      <c r="AC391" s="87"/>
      <c r="AD391" s="87"/>
      <c r="AE391" s="87"/>
      <c r="AF391" s="87"/>
      <c r="AG391" s="87"/>
      <c r="AH391" s="87"/>
      <c r="AI391" s="87"/>
      <c r="AJ391" s="87"/>
      <c r="AK391" s="87"/>
      <c r="AL391" s="87"/>
      <c r="AM391" s="87"/>
      <c r="AN391" s="87"/>
      <c r="AO391" s="87"/>
    </row>
    <row r="392" spans="2:41" x14ac:dyDescent="0.3">
      <c r="B392"/>
      <c r="C392" s="87"/>
      <c r="D392" s="87"/>
      <c r="E392" s="87"/>
      <c r="F392" s="87"/>
      <c r="G392" s="87"/>
      <c r="H392" s="87"/>
      <c r="I392" s="87"/>
      <c r="J392" s="87"/>
      <c r="K392" s="87"/>
      <c r="L392" s="87"/>
      <c r="M392" s="87"/>
      <c r="N392" s="87"/>
      <c r="O392" s="87"/>
      <c r="P392" s="87"/>
      <c r="Q392" s="87"/>
      <c r="R392" s="87"/>
      <c r="S392" s="87"/>
      <c r="T392" s="87"/>
      <c r="U392" s="87"/>
      <c r="V392" s="87"/>
      <c r="W392" s="87"/>
      <c r="X392" s="87"/>
      <c r="Y392" s="87"/>
      <c r="Z392" s="87"/>
      <c r="AA392" s="87"/>
      <c r="AB392" s="87"/>
      <c r="AC392" s="87"/>
      <c r="AD392" s="87"/>
      <c r="AE392" s="87"/>
      <c r="AF392" s="87"/>
      <c r="AG392" s="87"/>
      <c r="AH392" s="87"/>
      <c r="AI392" s="87"/>
      <c r="AJ392" s="87"/>
      <c r="AK392" s="87"/>
      <c r="AL392" s="87"/>
      <c r="AM392" s="87"/>
      <c r="AN392" s="87"/>
      <c r="AO392" s="87"/>
    </row>
    <row r="393" spans="2:41" x14ac:dyDescent="0.3">
      <c r="B393"/>
      <c r="C393" s="87"/>
      <c r="D393" s="87"/>
      <c r="E393" s="87"/>
      <c r="F393" s="87"/>
      <c r="G393" s="87"/>
      <c r="H393" s="87"/>
      <c r="I393" s="87"/>
      <c r="J393" s="87"/>
      <c r="K393" s="87"/>
      <c r="L393" s="87"/>
      <c r="M393" s="87"/>
      <c r="N393" s="87"/>
      <c r="O393" s="87"/>
      <c r="P393" s="87"/>
      <c r="Q393" s="87"/>
      <c r="R393" s="87"/>
      <c r="S393" s="87"/>
      <c r="T393" s="87"/>
      <c r="U393" s="87"/>
      <c r="V393" s="87"/>
      <c r="W393" s="87"/>
      <c r="X393" s="87"/>
      <c r="Y393" s="87"/>
      <c r="Z393" s="87"/>
      <c r="AA393" s="87"/>
      <c r="AB393" s="87"/>
      <c r="AC393" s="87"/>
      <c r="AD393" s="87"/>
      <c r="AE393" s="87"/>
      <c r="AF393" s="87"/>
      <c r="AG393" s="87"/>
      <c r="AH393" s="87"/>
      <c r="AI393" s="87"/>
      <c r="AJ393" s="87"/>
      <c r="AK393" s="87"/>
      <c r="AL393" s="87"/>
      <c r="AM393" s="87"/>
      <c r="AN393" s="87"/>
      <c r="AO393" s="87"/>
    </row>
    <row r="394" spans="2:41" x14ac:dyDescent="0.3">
      <c r="B394"/>
      <c r="C394" s="87"/>
      <c r="D394" s="87"/>
      <c r="E394" s="87"/>
      <c r="F394" s="87"/>
      <c r="G394" s="87"/>
      <c r="H394" s="87"/>
      <c r="I394" s="87"/>
      <c r="J394" s="87"/>
      <c r="K394" s="87"/>
      <c r="L394" s="87"/>
      <c r="M394" s="87"/>
      <c r="N394" s="87"/>
      <c r="O394" s="87"/>
      <c r="P394" s="87"/>
      <c r="Q394" s="87"/>
      <c r="R394" s="87"/>
      <c r="S394" s="87"/>
      <c r="T394" s="87"/>
      <c r="U394" s="87"/>
      <c r="V394" s="87"/>
      <c r="W394" s="87"/>
      <c r="X394" s="87"/>
      <c r="Y394" s="87"/>
      <c r="Z394" s="87"/>
      <c r="AA394" s="87"/>
      <c r="AB394" s="87"/>
      <c r="AC394" s="87"/>
      <c r="AD394" s="87"/>
      <c r="AE394" s="87"/>
      <c r="AF394" s="87"/>
      <c r="AG394" s="87"/>
      <c r="AH394" s="87"/>
      <c r="AI394" s="87"/>
      <c r="AJ394" s="87"/>
      <c r="AK394" s="87"/>
      <c r="AL394" s="87"/>
      <c r="AM394" s="87"/>
      <c r="AN394" s="87"/>
      <c r="AO394" s="87"/>
    </row>
    <row r="395" spans="2:41" x14ac:dyDescent="0.3">
      <c r="B395"/>
      <c r="C395" s="87"/>
      <c r="D395" s="87"/>
      <c r="E395" s="87"/>
      <c r="F395" s="87"/>
      <c r="G395" s="87"/>
      <c r="H395" s="87"/>
      <c r="I395" s="87"/>
      <c r="J395" s="87"/>
      <c r="K395" s="87"/>
      <c r="L395" s="87"/>
      <c r="M395" s="87"/>
      <c r="N395" s="87"/>
      <c r="O395" s="87"/>
      <c r="P395" s="87"/>
      <c r="Q395" s="87"/>
      <c r="R395" s="87"/>
      <c r="S395" s="87"/>
      <c r="T395" s="87"/>
      <c r="U395" s="87"/>
      <c r="V395" s="87"/>
      <c r="W395" s="87"/>
      <c r="X395" s="87"/>
      <c r="Y395" s="87"/>
      <c r="Z395" s="87"/>
      <c r="AA395" s="87"/>
      <c r="AB395" s="87"/>
      <c r="AC395" s="87"/>
      <c r="AD395" s="87"/>
      <c r="AE395" s="87"/>
      <c r="AF395" s="87"/>
      <c r="AG395" s="87"/>
      <c r="AH395" s="87"/>
      <c r="AI395" s="87"/>
      <c r="AJ395" s="87"/>
      <c r="AK395" s="87"/>
      <c r="AL395" s="87"/>
      <c r="AM395" s="87"/>
      <c r="AN395" s="87"/>
      <c r="AO395" s="87"/>
    </row>
    <row r="396" spans="2:41" x14ac:dyDescent="0.3">
      <c r="B396"/>
      <c r="C396" s="87"/>
      <c r="D396" s="87"/>
      <c r="E396" s="87"/>
      <c r="F396" s="87"/>
      <c r="G396" s="87"/>
      <c r="H396" s="87"/>
      <c r="I396" s="87"/>
      <c r="J396" s="87"/>
      <c r="K396" s="87"/>
      <c r="L396" s="87"/>
      <c r="M396" s="87"/>
      <c r="N396" s="87"/>
      <c r="O396" s="87"/>
      <c r="P396" s="87"/>
      <c r="Q396" s="87"/>
      <c r="R396" s="87"/>
      <c r="S396" s="87"/>
      <c r="T396" s="87"/>
      <c r="U396" s="87"/>
      <c r="V396" s="87"/>
      <c r="W396" s="87"/>
      <c r="X396" s="87"/>
      <c r="Y396" s="87"/>
      <c r="Z396" s="87"/>
      <c r="AA396" s="87"/>
      <c r="AB396" s="87"/>
      <c r="AC396" s="87"/>
      <c r="AD396" s="87"/>
      <c r="AE396" s="87"/>
      <c r="AF396" s="87"/>
      <c r="AG396" s="87"/>
      <c r="AH396" s="87"/>
      <c r="AI396" s="87"/>
      <c r="AJ396" s="87"/>
      <c r="AK396" s="87"/>
      <c r="AL396" s="87"/>
      <c r="AM396" s="87"/>
      <c r="AN396" s="87"/>
      <c r="AO396" s="87"/>
    </row>
    <row r="397" spans="2:41" x14ac:dyDescent="0.3">
      <c r="B397"/>
      <c r="C397" s="87"/>
      <c r="D397" s="87"/>
      <c r="E397" s="87"/>
      <c r="F397" s="87"/>
      <c r="G397" s="87"/>
      <c r="H397" s="87"/>
      <c r="I397" s="87"/>
      <c r="J397" s="87"/>
      <c r="K397" s="87"/>
      <c r="L397" s="87"/>
      <c r="M397" s="87"/>
      <c r="N397" s="87"/>
      <c r="O397" s="87"/>
      <c r="P397" s="87"/>
      <c r="Q397" s="87"/>
      <c r="R397" s="87"/>
      <c r="S397" s="87"/>
      <c r="T397" s="87"/>
      <c r="U397" s="87"/>
      <c r="V397" s="87"/>
      <c r="W397" s="87"/>
      <c r="X397" s="87"/>
      <c r="Y397" s="87"/>
      <c r="Z397" s="87"/>
      <c r="AA397" s="87"/>
      <c r="AB397" s="87"/>
      <c r="AC397" s="87"/>
      <c r="AD397" s="87"/>
      <c r="AE397" s="87"/>
      <c r="AF397" s="87"/>
      <c r="AG397" s="87"/>
      <c r="AH397" s="87"/>
      <c r="AI397" s="87"/>
      <c r="AJ397" s="87"/>
      <c r="AK397" s="87"/>
      <c r="AL397" s="87"/>
      <c r="AM397" s="87"/>
      <c r="AN397" s="87"/>
      <c r="AO397" s="87"/>
    </row>
    <row r="398" spans="2:41" x14ac:dyDescent="0.3">
      <c r="B398"/>
      <c r="C398" s="87"/>
      <c r="D398" s="87"/>
      <c r="E398" s="87"/>
      <c r="F398" s="87"/>
      <c r="G398" s="87"/>
      <c r="H398" s="87"/>
      <c r="I398" s="87"/>
      <c r="J398" s="87"/>
      <c r="K398" s="87"/>
      <c r="L398" s="87"/>
      <c r="M398" s="87"/>
      <c r="N398" s="87"/>
      <c r="O398" s="87"/>
      <c r="P398" s="87"/>
      <c r="Q398" s="87"/>
      <c r="R398" s="87"/>
      <c r="S398" s="87"/>
      <c r="T398" s="87"/>
      <c r="U398" s="87"/>
      <c r="V398" s="87"/>
      <c r="W398" s="87"/>
      <c r="X398" s="87"/>
      <c r="Y398" s="87"/>
      <c r="Z398" s="87"/>
      <c r="AA398" s="87"/>
      <c r="AB398" s="87"/>
      <c r="AC398" s="87"/>
      <c r="AD398" s="87"/>
      <c r="AE398" s="87"/>
      <c r="AF398" s="87"/>
      <c r="AG398" s="87"/>
      <c r="AH398" s="87"/>
      <c r="AI398" s="87"/>
      <c r="AJ398" s="87"/>
      <c r="AK398" s="87"/>
      <c r="AL398" s="87"/>
      <c r="AM398" s="87"/>
      <c r="AN398" s="87"/>
      <c r="AO398" s="87"/>
    </row>
    <row r="399" spans="2:41" x14ac:dyDescent="0.3">
      <c r="B399"/>
      <c r="C399" s="87"/>
      <c r="D399" s="87"/>
      <c r="E399" s="87"/>
      <c r="F399" s="87"/>
      <c r="G399" s="87"/>
      <c r="H399" s="87"/>
      <c r="I399" s="87"/>
      <c r="J399" s="87"/>
      <c r="K399" s="87"/>
      <c r="L399" s="87"/>
      <c r="M399" s="87"/>
      <c r="N399" s="87"/>
      <c r="O399" s="87"/>
      <c r="P399" s="87"/>
      <c r="Q399" s="87"/>
      <c r="R399" s="87"/>
      <c r="S399" s="87"/>
      <c r="T399" s="87"/>
      <c r="U399" s="87"/>
      <c r="V399" s="87"/>
      <c r="W399" s="87"/>
      <c r="X399" s="87"/>
      <c r="Y399" s="87"/>
      <c r="Z399" s="87"/>
      <c r="AA399" s="87"/>
      <c r="AB399" s="87"/>
      <c r="AC399" s="87"/>
      <c r="AD399" s="87"/>
      <c r="AE399" s="87"/>
      <c r="AF399" s="87"/>
      <c r="AG399" s="87"/>
      <c r="AH399" s="87"/>
      <c r="AI399" s="87"/>
      <c r="AJ399" s="87"/>
      <c r="AK399" s="87"/>
      <c r="AL399" s="87"/>
      <c r="AM399" s="87"/>
      <c r="AN399" s="87"/>
      <c r="AO399" s="87"/>
    </row>
    <row r="400" spans="2:41" x14ac:dyDescent="0.3">
      <c r="B400"/>
      <c r="C400" s="87"/>
      <c r="D400" s="87"/>
      <c r="E400" s="87"/>
      <c r="F400" s="87"/>
      <c r="G400" s="87"/>
      <c r="H400" s="87"/>
      <c r="I400" s="87"/>
      <c r="J400" s="87"/>
      <c r="K400" s="87"/>
      <c r="L400" s="87"/>
      <c r="M400" s="87"/>
      <c r="N400" s="87"/>
      <c r="O400" s="87"/>
      <c r="P400" s="87"/>
      <c r="Q400" s="87"/>
      <c r="R400" s="87"/>
      <c r="S400" s="87"/>
      <c r="T400" s="87"/>
      <c r="U400" s="87"/>
      <c r="V400" s="87"/>
      <c r="W400" s="87"/>
      <c r="X400" s="87"/>
      <c r="Y400" s="87"/>
      <c r="Z400" s="87"/>
      <c r="AA400" s="87"/>
      <c r="AB400" s="87"/>
      <c r="AC400" s="87"/>
      <c r="AD400" s="87"/>
      <c r="AE400" s="87"/>
      <c r="AF400" s="87"/>
      <c r="AG400" s="87"/>
      <c r="AH400" s="87"/>
      <c r="AI400" s="87"/>
      <c r="AJ400" s="87"/>
      <c r="AK400" s="87"/>
      <c r="AL400" s="87"/>
      <c r="AM400" s="87"/>
      <c r="AN400" s="87"/>
      <c r="AO400" s="87"/>
    </row>
    <row r="401" spans="2:41" x14ac:dyDescent="0.3">
      <c r="B401"/>
      <c r="C401" s="87"/>
      <c r="D401" s="87"/>
      <c r="E401" s="87"/>
      <c r="F401" s="87"/>
      <c r="G401" s="87"/>
      <c r="H401" s="87"/>
      <c r="I401" s="87"/>
      <c r="J401" s="87"/>
      <c r="K401" s="87"/>
      <c r="L401" s="87"/>
      <c r="M401" s="87"/>
      <c r="N401" s="87"/>
      <c r="O401" s="87"/>
      <c r="P401" s="87"/>
      <c r="Q401" s="87"/>
      <c r="R401" s="87"/>
      <c r="S401" s="87"/>
      <c r="T401" s="87"/>
      <c r="U401" s="87"/>
      <c r="V401" s="87"/>
      <c r="W401" s="87"/>
      <c r="X401" s="87"/>
      <c r="Y401" s="87"/>
      <c r="Z401" s="87"/>
      <c r="AA401" s="87"/>
      <c r="AB401" s="87"/>
      <c r="AC401" s="87"/>
      <c r="AD401" s="87"/>
      <c r="AE401" s="87"/>
      <c r="AF401" s="87"/>
      <c r="AG401" s="87"/>
      <c r="AH401" s="87"/>
      <c r="AI401" s="87"/>
      <c r="AJ401" s="87"/>
      <c r="AK401" s="87"/>
      <c r="AL401" s="87"/>
      <c r="AM401" s="87"/>
      <c r="AN401" s="87"/>
      <c r="AO401" s="87"/>
    </row>
    <row r="402" spans="2:41" x14ac:dyDescent="0.3">
      <c r="B402"/>
      <c r="C402" s="87"/>
      <c r="D402" s="87"/>
      <c r="E402" s="87"/>
      <c r="F402" s="87"/>
      <c r="G402" s="87"/>
      <c r="H402" s="87"/>
      <c r="I402" s="87"/>
      <c r="J402" s="87"/>
      <c r="K402" s="87"/>
      <c r="L402" s="87"/>
      <c r="M402" s="87"/>
      <c r="N402" s="87"/>
      <c r="O402" s="87"/>
      <c r="P402" s="87"/>
      <c r="Q402" s="87"/>
      <c r="R402" s="87"/>
      <c r="S402" s="87"/>
      <c r="T402" s="87"/>
      <c r="U402" s="87"/>
      <c r="V402" s="87"/>
      <c r="W402" s="87"/>
      <c r="X402" s="87"/>
      <c r="Y402" s="87"/>
      <c r="Z402" s="87"/>
      <c r="AA402" s="87"/>
      <c r="AB402" s="87"/>
      <c r="AC402" s="87"/>
      <c r="AD402" s="87"/>
      <c r="AE402" s="87"/>
      <c r="AF402" s="87"/>
      <c r="AG402" s="87"/>
      <c r="AH402" s="87"/>
      <c r="AI402" s="87"/>
      <c r="AJ402" s="87"/>
      <c r="AK402" s="87"/>
      <c r="AL402" s="87"/>
      <c r="AM402" s="87"/>
      <c r="AN402" s="87"/>
      <c r="AO402" s="87"/>
    </row>
    <row r="403" spans="2:41" x14ac:dyDescent="0.3">
      <c r="B403"/>
      <c r="C403" s="87"/>
      <c r="D403" s="87"/>
      <c r="E403" s="87"/>
      <c r="F403" s="87"/>
      <c r="G403" s="87"/>
      <c r="H403" s="87"/>
      <c r="I403" s="87"/>
      <c r="J403" s="87"/>
      <c r="K403" s="87"/>
      <c r="L403" s="87"/>
      <c r="M403" s="87"/>
      <c r="N403" s="87"/>
      <c r="O403" s="87"/>
      <c r="P403" s="87"/>
      <c r="Q403" s="87"/>
      <c r="R403" s="87"/>
      <c r="S403" s="87"/>
      <c r="T403" s="87"/>
      <c r="U403" s="87"/>
      <c r="V403" s="87"/>
      <c r="W403" s="87"/>
      <c r="X403" s="87"/>
      <c r="Y403" s="87"/>
      <c r="Z403" s="87"/>
      <c r="AA403" s="87"/>
      <c r="AB403" s="87"/>
      <c r="AC403" s="87"/>
      <c r="AD403" s="87"/>
      <c r="AE403" s="87"/>
      <c r="AF403" s="87"/>
      <c r="AG403" s="87"/>
      <c r="AH403" s="87"/>
      <c r="AI403" s="87"/>
      <c r="AJ403" s="87"/>
      <c r="AK403" s="87"/>
      <c r="AL403" s="87"/>
      <c r="AM403" s="87"/>
      <c r="AN403" s="87"/>
      <c r="AO403" s="87"/>
    </row>
    <row r="404" spans="2:41" x14ac:dyDescent="0.3">
      <c r="B404"/>
      <c r="C404" s="87"/>
      <c r="D404" s="87"/>
      <c r="E404" s="87"/>
      <c r="F404" s="87"/>
      <c r="G404" s="87"/>
      <c r="H404" s="87"/>
      <c r="I404" s="87"/>
      <c r="J404" s="87"/>
      <c r="K404" s="87"/>
      <c r="L404" s="87"/>
      <c r="M404" s="87"/>
      <c r="N404" s="87"/>
      <c r="O404" s="87"/>
      <c r="P404" s="87"/>
      <c r="Q404" s="87"/>
      <c r="R404" s="87"/>
      <c r="S404" s="87"/>
      <c r="T404" s="87"/>
      <c r="U404" s="87"/>
      <c r="V404" s="87"/>
      <c r="W404" s="87"/>
      <c r="X404" s="87"/>
      <c r="Y404" s="87"/>
      <c r="Z404" s="87"/>
      <c r="AA404" s="87"/>
      <c r="AB404" s="87"/>
      <c r="AC404" s="87"/>
      <c r="AD404" s="87"/>
      <c r="AE404" s="87"/>
      <c r="AF404" s="87"/>
      <c r="AG404" s="87"/>
      <c r="AH404" s="87"/>
      <c r="AI404" s="87"/>
      <c r="AJ404" s="87"/>
      <c r="AK404" s="87"/>
      <c r="AL404" s="87"/>
      <c r="AM404" s="87"/>
      <c r="AN404" s="87"/>
      <c r="AO404" s="87"/>
    </row>
    <row r="405" spans="2:41" x14ac:dyDescent="0.3">
      <c r="B405"/>
      <c r="C405" s="87"/>
      <c r="D405" s="87"/>
      <c r="E405" s="87"/>
      <c r="F405" s="87"/>
      <c r="G405" s="87"/>
      <c r="H405" s="87"/>
      <c r="I405" s="87"/>
      <c r="J405" s="87"/>
      <c r="K405" s="87"/>
      <c r="L405" s="87"/>
      <c r="M405" s="87"/>
      <c r="N405" s="87"/>
      <c r="O405" s="87"/>
      <c r="P405" s="87"/>
      <c r="Q405" s="87"/>
      <c r="R405" s="87"/>
      <c r="S405" s="87"/>
      <c r="T405" s="87"/>
      <c r="U405" s="87"/>
      <c r="V405" s="87"/>
      <c r="W405" s="87"/>
      <c r="X405" s="87"/>
      <c r="Y405" s="87"/>
      <c r="Z405" s="87"/>
      <c r="AA405" s="87"/>
      <c r="AB405" s="87"/>
      <c r="AC405" s="87"/>
      <c r="AD405" s="87"/>
      <c r="AE405" s="87"/>
      <c r="AF405" s="87"/>
      <c r="AG405" s="87"/>
      <c r="AH405" s="87"/>
      <c r="AI405" s="87"/>
      <c r="AJ405" s="87"/>
      <c r="AK405" s="87"/>
      <c r="AL405" s="87"/>
      <c r="AM405" s="87"/>
      <c r="AN405" s="87"/>
      <c r="AO405" s="87"/>
    </row>
    <row r="406" spans="2:41" x14ac:dyDescent="0.3">
      <c r="B406"/>
      <c r="C406" s="87"/>
      <c r="D406" s="87"/>
      <c r="E406" s="87"/>
      <c r="F406" s="87"/>
      <c r="G406" s="87"/>
      <c r="H406" s="87"/>
      <c r="I406" s="87"/>
      <c r="J406" s="87"/>
      <c r="K406" s="87"/>
      <c r="L406" s="87"/>
      <c r="M406" s="87"/>
      <c r="N406" s="87"/>
      <c r="O406" s="87"/>
      <c r="P406" s="87"/>
      <c r="Q406" s="87"/>
      <c r="R406" s="87"/>
      <c r="S406" s="87"/>
      <c r="T406" s="87"/>
      <c r="U406" s="87"/>
      <c r="V406" s="87"/>
      <c r="W406" s="87"/>
      <c r="X406" s="87"/>
      <c r="Y406" s="87"/>
      <c r="Z406" s="87"/>
      <c r="AA406" s="87"/>
      <c r="AB406" s="87"/>
      <c r="AC406" s="87"/>
      <c r="AD406" s="87"/>
      <c r="AE406" s="87"/>
      <c r="AF406" s="87"/>
      <c r="AG406" s="87"/>
      <c r="AH406" s="87"/>
      <c r="AI406" s="87"/>
      <c r="AJ406" s="87"/>
      <c r="AK406" s="87"/>
      <c r="AL406" s="87"/>
      <c r="AM406" s="87"/>
      <c r="AN406" s="87"/>
      <c r="AO406" s="87"/>
    </row>
    <row r="407" spans="2:41" x14ac:dyDescent="0.3">
      <c r="B407"/>
      <c r="C407" s="87"/>
      <c r="D407" s="87"/>
      <c r="E407" s="87"/>
      <c r="F407" s="87"/>
      <c r="G407" s="87"/>
      <c r="H407" s="87"/>
      <c r="I407" s="87"/>
      <c r="J407" s="87"/>
      <c r="K407" s="87"/>
      <c r="L407" s="87"/>
      <c r="M407" s="87"/>
      <c r="N407" s="87"/>
      <c r="O407" s="87"/>
      <c r="P407" s="87"/>
      <c r="Q407" s="87"/>
      <c r="R407" s="87"/>
      <c r="S407" s="87"/>
      <c r="T407" s="87"/>
      <c r="U407" s="87"/>
      <c r="V407" s="87"/>
      <c r="W407" s="87"/>
      <c r="X407" s="87"/>
      <c r="Y407" s="87"/>
      <c r="Z407" s="87"/>
      <c r="AA407" s="87"/>
      <c r="AB407" s="87"/>
      <c r="AC407" s="87"/>
      <c r="AD407" s="87"/>
      <c r="AE407" s="87"/>
      <c r="AF407" s="87"/>
      <c r="AG407" s="87"/>
      <c r="AH407" s="87"/>
      <c r="AI407" s="87"/>
      <c r="AJ407" s="87"/>
      <c r="AK407" s="87"/>
      <c r="AL407" s="87"/>
      <c r="AM407" s="87"/>
      <c r="AN407" s="87"/>
      <c r="AO407" s="87"/>
    </row>
    <row r="408" spans="2:41" x14ac:dyDescent="0.3">
      <c r="B408"/>
      <c r="C408" s="87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  <c r="P408" s="87"/>
      <c r="Q408" s="87"/>
      <c r="R408" s="87"/>
      <c r="S408" s="87"/>
      <c r="T408" s="87"/>
      <c r="U408" s="87"/>
      <c r="V408" s="87"/>
      <c r="W408" s="87"/>
      <c r="X408" s="87"/>
      <c r="Y408" s="87"/>
      <c r="Z408" s="87"/>
      <c r="AA408" s="87"/>
      <c r="AB408" s="87"/>
      <c r="AC408" s="87"/>
      <c r="AD408" s="87"/>
      <c r="AE408" s="87"/>
      <c r="AF408" s="87"/>
      <c r="AG408" s="87"/>
      <c r="AH408" s="87"/>
      <c r="AI408" s="87"/>
      <c r="AJ408" s="87"/>
      <c r="AK408" s="87"/>
      <c r="AL408" s="87"/>
      <c r="AM408" s="87"/>
      <c r="AN408" s="87"/>
      <c r="AO408" s="87"/>
    </row>
    <row r="409" spans="2:41" x14ac:dyDescent="0.3">
      <c r="B409"/>
      <c r="C409" s="87"/>
      <c r="D409" s="87"/>
      <c r="E409" s="87"/>
      <c r="F409" s="87"/>
      <c r="G409" s="87"/>
      <c r="H409" s="87"/>
      <c r="I409" s="87"/>
      <c r="J409" s="87"/>
      <c r="K409" s="87"/>
      <c r="L409" s="87"/>
      <c r="M409" s="87"/>
      <c r="N409" s="87"/>
      <c r="O409" s="87"/>
      <c r="P409" s="87"/>
      <c r="Q409" s="87"/>
      <c r="R409" s="87"/>
      <c r="S409" s="87"/>
      <c r="T409" s="87"/>
      <c r="U409" s="87"/>
      <c r="V409" s="87"/>
      <c r="W409" s="87"/>
      <c r="X409" s="87"/>
      <c r="Y409" s="87"/>
      <c r="Z409" s="87"/>
      <c r="AA409" s="87"/>
      <c r="AB409" s="87"/>
      <c r="AC409" s="87"/>
      <c r="AD409" s="87"/>
      <c r="AE409" s="87"/>
      <c r="AF409" s="87"/>
      <c r="AG409" s="87"/>
      <c r="AH409" s="87"/>
      <c r="AI409" s="87"/>
      <c r="AJ409" s="87"/>
      <c r="AK409" s="87"/>
      <c r="AL409" s="87"/>
      <c r="AM409" s="87"/>
      <c r="AN409" s="87"/>
      <c r="AO409" s="87"/>
    </row>
    <row r="410" spans="2:41" x14ac:dyDescent="0.3">
      <c r="B410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  <c r="P410" s="87"/>
      <c r="Q410" s="87"/>
      <c r="R410" s="87"/>
      <c r="S410" s="87"/>
      <c r="T410" s="87"/>
      <c r="U410" s="87"/>
      <c r="V410" s="87"/>
      <c r="W410" s="87"/>
      <c r="X410" s="87"/>
      <c r="Y410" s="87"/>
      <c r="Z410" s="87"/>
      <c r="AA410" s="87"/>
      <c r="AB410" s="87"/>
      <c r="AC410" s="87"/>
      <c r="AD410" s="87"/>
      <c r="AE410" s="87"/>
      <c r="AF410" s="87"/>
      <c r="AG410" s="87"/>
      <c r="AH410" s="87"/>
      <c r="AI410" s="87"/>
      <c r="AJ410" s="87"/>
      <c r="AK410" s="87"/>
      <c r="AL410" s="87"/>
      <c r="AM410" s="87"/>
      <c r="AN410" s="87"/>
      <c r="AO410" s="87"/>
    </row>
    <row r="411" spans="2:41" x14ac:dyDescent="0.3">
      <c r="B411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  <c r="P411" s="87"/>
      <c r="Q411" s="87"/>
      <c r="R411" s="87"/>
      <c r="S411" s="87"/>
      <c r="T411" s="87"/>
      <c r="U411" s="87"/>
      <c r="V411" s="87"/>
      <c r="W411" s="87"/>
      <c r="X411" s="87"/>
      <c r="Y411" s="87"/>
      <c r="Z411" s="87"/>
      <c r="AA411" s="87"/>
      <c r="AB411" s="87"/>
      <c r="AC411" s="87"/>
      <c r="AD411" s="87"/>
      <c r="AE411" s="87"/>
      <c r="AF411" s="87"/>
      <c r="AG411" s="87"/>
      <c r="AH411" s="87"/>
      <c r="AI411" s="87"/>
      <c r="AJ411" s="87"/>
      <c r="AK411" s="87"/>
      <c r="AL411" s="87"/>
      <c r="AM411" s="87"/>
      <c r="AN411" s="87"/>
      <c r="AO411" s="87"/>
    </row>
    <row r="412" spans="2:41" x14ac:dyDescent="0.3">
      <c r="B412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  <c r="P412" s="87"/>
      <c r="Q412" s="87"/>
      <c r="R412" s="87"/>
      <c r="S412" s="87"/>
      <c r="T412" s="87"/>
      <c r="U412" s="87"/>
      <c r="V412" s="87"/>
      <c r="W412" s="87"/>
      <c r="X412" s="87"/>
      <c r="Y412" s="87"/>
      <c r="Z412" s="87"/>
      <c r="AA412" s="87"/>
      <c r="AB412" s="87"/>
      <c r="AC412" s="87"/>
      <c r="AD412" s="87"/>
      <c r="AE412" s="87"/>
      <c r="AF412" s="87"/>
      <c r="AG412" s="87"/>
      <c r="AH412" s="87"/>
      <c r="AI412" s="87"/>
      <c r="AJ412" s="87"/>
      <c r="AK412" s="87"/>
      <c r="AL412" s="87"/>
      <c r="AM412" s="87"/>
      <c r="AN412" s="87"/>
      <c r="AO412" s="87"/>
    </row>
    <row r="413" spans="2:41" x14ac:dyDescent="0.3">
      <c r="B413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  <c r="P413" s="87"/>
      <c r="Q413" s="87"/>
      <c r="R413" s="87"/>
      <c r="S413" s="87"/>
      <c r="T413" s="87"/>
      <c r="U413" s="87"/>
      <c r="V413" s="87"/>
      <c r="W413" s="87"/>
      <c r="X413" s="87"/>
      <c r="Y413" s="87"/>
      <c r="Z413" s="87"/>
      <c r="AA413" s="87"/>
      <c r="AB413" s="87"/>
      <c r="AC413" s="87"/>
      <c r="AD413" s="87"/>
      <c r="AE413" s="87"/>
      <c r="AF413" s="87"/>
      <c r="AG413" s="87"/>
      <c r="AH413" s="87"/>
      <c r="AI413" s="87"/>
      <c r="AJ413" s="87"/>
      <c r="AK413" s="87"/>
      <c r="AL413" s="87"/>
      <c r="AM413" s="87"/>
      <c r="AN413" s="87"/>
      <c r="AO413" s="87"/>
    </row>
    <row r="414" spans="2:41" x14ac:dyDescent="0.3">
      <c r="B414"/>
      <c r="C414" s="87"/>
      <c r="D414" s="87"/>
      <c r="E414" s="87"/>
      <c r="F414" s="87"/>
      <c r="G414" s="87"/>
      <c r="H414" s="87"/>
      <c r="I414" s="87"/>
      <c r="J414" s="87"/>
      <c r="K414" s="87"/>
      <c r="L414" s="87"/>
      <c r="M414" s="87"/>
      <c r="N414" s="87"/>
      <c r="O414" s="87"/>
      <c r="P414" s="87"/>
      <c r="Q414" s="87"/>
      <c r="R414" s="87"/>
      <c r="S414" s="87"/>
      <c r="T414" s="87"/>
      <c r="U414" s="87"/>
      <c r="V414" s="87"/>
      <c r="W414" s="87"/>
      <c r="X414" s="87"/>
      <c r="Y414" s="87"/>
      <c r="Z414" s="87"/>
      <c r="AA414" s="87"/>
      <c r="AB414" s="87"/>
      <c r="AC414" s="87"/>
      <c r="AD414" s="87"/>
      <c r="AE414" s="87"/>
      <c r="AF414" s="87"/>
      <c r="AG414" s="87"/>
      <c r="AH414" s="87"/>
      <c r="AI414" s="87"/>
      <c r="AJ414" s="87"/>
      <c r="AK414" s="87"/>
      <c r="AL414" s="87"/>
      <c r="AM414" s="87"/>
      <c r="AN414" s="87"/>
      <c r="AO414" s="87"/>
    </row>
    <row r="415" spans="2:41" x14ac:dyDescent="0.3">
      <c r="B415"/>
      <c r="C415" s="87"/>
      <c r="D415" s="87"/>
      <c r="E415" s="87"/>
      <c r="F415" s="87"/>
      <c r="G415" s="87"/>
      <c r="H415" s="87"/>
      <c r="I415" s="87"/>
      <c r="J415" s="87"/>
      <c r="K415" s="87"/>
      <c r="L415" s="87"/>
      <c r="M415" s="87"/>
      <c r="N415" s="87"/>
      <c r="O415" s="87"/>
      <c r="P415" s="87"/>
      <c r="Q415" s="87"/>
      <c r="R415" s="87"/>
      <c r="S415" s="87"/>
      <c r="T415" s="87"/>
      <c r="U415" s="87"/>
      <c r="V415" s="87"/>
      <c r="W415" s="87"/>
      <c r="X415" s="87"/>
      <c r="Y415" s="87"/>
      <c r="Z415" s="87"/>
      <c r="AA415" s="87"/>
      <c r="AB415" s="87"/>
      <c r="AC415" s="87"/>
      <c r="AD415" s="87"/>
      <c r="AE415" s="87"/>
      <c r="AF415" s="87"/>
      <c r="AG415" s="87"/>
      <c r="AH415" s="87"/>
      <c r="AI415" s="87"/>
      <c r="AJ415" s="87"/>
      <c r="AK415" s="87"/>
      <c r="AL415" s="87"/>
      <c r="AM415" s="87"/>
      <c r="AN415" s="87"/>
      <c r="AO415" s="87"/>
    </row>
    <row r="416" spans="2:41" x14ac:dyDescent="0.3">
      <c r="B416"/>
      <c r="C416" s="87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  <c r="W416" s="87"/>
      <c r="X416" s="87"/>
      <c r="Y416" s="87"/>
      <c r="Z416" s="87"/>
      <c r="AA416" s="87"/>
      <c r="AB416" s="87"/>
      <c r="AC416" s="87"/>
      <c r="AD416" s="87"/>
      <c r="AE416" s="87"/>
      <c r="AF416" s="87"/>
      <c r="AG416" s="87"/>
      <c r="AH416" s="87"/>
      <c r="AI416" s="87"/>
      <c r="AJ416" s="87"/>
      <c r="AK416" s="87"/>
      <c r="AL416" s="87"/>
      <c r="AM416" s="87"/>
      <c r="AN416" s="87"/>
      <c r="AO416" s="87"/>
    </row>
    <row r="417" spans="2:41" x14ac:dyDescent="0.3">
      <c r="B417"/>
      <c r="C417" s="87"/>
      <c r="D417" s="87"/>
      <c r="E417" s="87"/>
      <c r="F417" s="87"/>
      <c r="G417" s="87"/>
      <c r="H417" s="87"/>
      <c r="I417" s="87"/>
      <c r="J417" s="87"/>
      <c r="K417" s="87"/>
      <c r="L417" s="87"/>
      <c r="M417" s="87"/>
      <c r="N417" s="87"/>
      <c r="O417" s="87"/>
      <c r="P417" s="87"/>
      <c r="Q417" s="87"/>
      <c r="R417" s="87"/>
      <c r="S417" s="87"/>
      <c r="T417" s="87"/>
      <c r="U417" s="87"/>
      <c r="V417" s="87"/>
      <c r="W417" s="87"/>
      <c r="X417" s="87"/>
      <c r="Y417" s="87"/>
      <c r="Z417" s="87"/>
      <c r="AA417" s="87"/>
      <c r="AB417" s="87"/>
      <c r="AC417" s="87"/>
      <c r="AD417" s="87"/>
      <c r="AE417" s="87"/>
      <c r="AF417" s="87"/>
      <c r="AG417" s="87"/>
      <c r="AH417" s="87"/>
      <c r="AI417" s="87"/>
      <c r="AJ417" s="87"/>
      <c r="AK417" s="87"/>
      <c r="AL417" s="87"/>
      <c r="AM417" s="87"/>
      <c r="AN417" s="87"/>
      <c r="AO417" s="87"/>
    </row>
    <row r="418" spans="2:41" x14ac:dyDescent="0.3">
      <c r="B418"/>
      <c r="C418" s="87"/>
      <c r="D418" s="87"/>
      <c r="E418" s="87"/>
      <c r="F418" s="87"/>
      <c r="G418" s="87"/>
      <c r="H418" s="87"/>
      <c r="I418" s="87"/>
      <c r="J418" s="87"/>
      <c r="K418" s="87"/>
      <c r="L418" s="87"/>
      <c r="M418" s="87"/>
      <c r="N418" s="87"/>
      <c r="O418" s="87"/>
      <c r="P418" s="87"/>
      <c r="Q418" s="87"/>
      <c r="R418" s="87"/>
      <c r="S418" s="87"/>
      <c r="T418" s="87"/>
      <c r="U418" s="87"/>
      <c r="V418" s="87"/>
      <c r="W418" s="87"/>
      <c r="X418" s="87"/>
      <c r="Y418" s="87"/>
      <c r="Z418" s="87"/>
      <c r="AA418" s="87"/>
      <c r="AB418" s="87"/>
      <c r="AC418" s="87"/>
      <c r="AD418" s="87"/>
      <c r="AE418" s="87"/>
      <c r="AF418" s="87"/>
      <c r="AG418" s="87"/>
      <c r="AH418" s="87"/>
      <c r="AI418" s="87"/>
      <c r="AJ418" s="87"/>
      <c r="AK418" s="87"/>
      <c r="AL418" s="87"/>
      <c r="AM418" s="87"/>
      <c r="AN418" s="87"/>
      <c r="AO418" s="87"/>
    </row>
    <row r="419" spans="2:41" x14ac:dyDescent="0.3">
      <c r="B419"/>
      <c r="C419" s="87"/>
      <c r="D419" s="87"/>
      <c r="E419" s="87"/>
      <c r="F419" s="87"/>
      <c r="G419" s="87"/>
      <c r="H419" s="87"/>
      <c r="I419" s="87"/>
      <c r="J419" s="87"/>
      <c r="K419" s="87"/>
      <c r="L419" s="87"/>
      <c r="M419" s="87"/>
      <c r="N419" s="87"/>
      <c r="O419" s="87"/>
      <c r="P419" s="87"/>
      <c r="Q419" s="87"/>
      <c r="R419" s="87"/>
      <c r="S419" s="87"/>
      <c r="T419" s="87"/>
      <c r="U419" s="87"/>
      <c r="V419" s="87"/>
      <c r="W419" s="87"/>
      <c r="X419" s="87"/>
      <c r="Y419" s="87"/>
      <c r="Z419" s="87"/>
      <c r="AA419" s="87"/>
      <c r="AB419" s="87"/>
      <c r="AC419" s="87"/>
      <c r="AD419" s="87"/>
      <c r="AE419" s="87"/>
      <c r="AF419" s="87"/>
      <c r="AG419" s="87"/>
      <c r="AH419" s="87"/>
      <c r="AI419" s="87"/>
      <c r="AJ419" s="87"/>
      <c r="AK419" s="87"/>
      <c r="AL419" s="87"/>
      <c r="AM419" s="87"/>
      <c r="AN419" s="87"/>
      <c r="AO419" s="87"/>
    </row>
    <row r="420" spans="2:41" x14ac:dyDescent="0.3">
      <c r="B420"/>
      <c r="C420" s="87"/>
      <c r="D420" s="87"/>
      <c r="E420" s="87"/>
      <c r="F420" s="87"/>
      <c r="G420" s="87"/>
      <c r="H420" s="87"/>
      <c r="I420" s="87"/>
      <c r="J420" s="87"/>
      <c r="K420" s="87"/>
      <c r="L420" s="87"/>
      <c r="M420" s="87"/>
      <c r="N420" s="87"/>
      <c r="O420" s="87"/>
      <c r="P420" s="87"/>
      <c r="Q420" s="87"/>
      <c r="R420" s="87"/>
      <c r="S420" s="87"/>
      <c r="T420" s="87"/>
      <c r="U420" s="87"/>
      <c r="V420" s="87"/>
      <c r="W420" s="87"/>
      <c r="X420" s="87"/>
      <c r="Y420" s="87"/>
      <c r="Z420" s="87"/>
      <c r="AA420" s="87"/>
      <c r="AB420" s="87"/>
      <c r="AC420" s="87"/>
      <c r="AD420" s="87"/>
      <c r="AE420" s="87"/>
      <c r="AF420" s="87"/>
      <c r="AG420" s="87"/>
      <c r="AH420" s="87"/>
      <c r="AI420" s="87"/>
      <c r="AJ420" s="87"/>
      <c r="AK420" s="87"/>
      <c r="AL420" s="87"/>
      <c r="AM420" s="87"/>
      <c r="AN420" s="87"/>
      <c r="AO420" s="87"/>
    </row>
    <row r="421" spans="2:41" x14ac:dyDescent="0.3">
      <c r="B421"/>
      <c r="C421" s="87"/>
      <c r="D421" s="87"/>
      <c r="E421" s="87"/>
      <c r="F421" s="87"/>
      <c r="G421" s="87"/>
      <c r="H421" s="87"/>
      <c r="I421" s="87"/>
      <c r="J421" s="87"/>
      <c r="K421" s="87"/>
      <c r="L421" s="87"/>
      <c r="M421" s="87"/>
      <c r="N421" s="87"/>
      <c r="O421" s="87"/>
      <c r="P421" s="87"/>
      <c r="Q421" s="87"/>
      <c r="R421" s="87"/>
      <c r="S421" s="87"/>
      <c r="T421" s="87"/>
      <c r="U421" s="87"/>
      <c r="V421" s="87"/>
      <c r="W421" s="87"/>
      <c r="X421" s="87"/>
      <c r="Y421" s="87"/>
      <c r="Z421" s="87"/>
      <c r="AA421" s="87"/>
      <c r="AB421" s="87"/>
      <c r="AC421" s="87"/>
      <c r="AD421" s="87"/>
      <c r="AE421" s="87"/>
      <c r="AF421" s="87"/>
      <c r="AG421" s="87"/>
      <c r="AH421" s="87"/>
      <c r="AI421" s="87"/>
      <c r="AJ421" s="87"/>
      <c r="AK421" s="87"/>
      <c r="AL421" s="87"/>
      <c r="AM421" s="87"/>
      <c r="AN421" s="87"/>
      <c r="AO421" s="87"/>
    </row>
    <row r="422" spans="2:41" x14ac:dyDescent="0.3">
      <c r="B422"/>
      <c r="C422" s="87"/>
      <c r="D422" s="87"/>
      <c r="E422" s="87"/>
      <c r="F422" s="87"/>
      <c r="G422" s="87"/>
      <c r="H422" s="87"/>
      <c r="I422" s="87"/>
      <c r="J422" s="87"/>
      <c r="K422" s="87"/>
      <c r="L422" s="87"/>
      <c r="M422" s="87"/>
      <c r="N422" s="87"/>
      <c r="O422" s="87"/>
      <c r="P422" s="87"/>
      <c r="Q422" s="87"/>
      <c r="R422" s="87"/>
      <c r="S422" s="87"/>
      <c r="T422" s="87"/>
      <c r="U422" s="87"/>
      <c r="V422" s="87"/>
      <c r="W422" s="87"/>
      <c r="X422" s="87"/>
      <c r="Y422" s="87"/>
      <c r="Z422" s="87"/>
      <c r="AA422" s="87"/>
      <c r="AB422" s="87"/>
      <c r="AC422" s="87"/>
      <c r="AD422" s="87"/>
      <c r="AE422" s="87"/>
      <c r="AF422" s="87"/>
      <c r="AG422" s="87"/>
      <c r="AH422" s="87"/>
      <c r="AI422" s="87"/>
      <c r="AJ422" s="87"/>
      <c r="AK422" s="87"/>
      <c r="AL422" s="87"/>
      <c r="AM422" s="87"/>
      <c r="AN422" s="87"/>
      <c r="AO422" s="87"/>
    </row>
    <row r="423" spans="2:41" x14ac:dyDescent="0.3">
      <c r="B423"/>
      <c r="C423" s="87"/>
      <c r="D423" s="87"/>
      <c r="E423" s="87"/>
      <c r="F423" s="87"/>
      <c r="G423" s="87"/>
      <c r="H423" s="87"/>
      <c r="I423" s="87"/>
      <c r="J423" s="87"/>
      <c r="K423" s="87"/>
      <c r="L423" s="87"/>
      <c r="M423" s="87"/>
      <c r="N423" s="87"/>
      <c r="O423" s="87"/>
      <c r="P423" s="87"/>
      <c r="Q423" s="87"/>
      <c r="R423" s="87"/>
      <c r="S423" s="87"/>
      <c r="T423" s="87"/>
      <c r="U423" s="87"/>
      <c r="V423" s="87"/>
      <c r="W423" s="87"/>
      <c r="X423" s="87"/>
      <c r="Y423" s="87"/>
      <c r="Z423" s="87"/>
      <c r="AA423" s="87"/>
      <c r="AB423" s="87"/>
      <c r="AC423" s="87"/>
      <c r="AD423" s="87"/>
      <c r="AE423" s="87"/>
      <c r="AF423" s="87"/>
      <c r="AG423" s="87"/>
      <c r="AH423" s="87"/>
      <c r="AI423" s="87"/>
      <c r="AJ423" s="87"/>
      <c r="AK423" s="87"/>
      <c r="AL423" s="87"/>
      <c r="AM423" s="87"/>
      <c r="AN423" s="87"/>
      <c r="AO423" s="87"/>
    </row>
    <row r="424" spans="2:41" x14ac:dyDescent="0.3">
      <c r="B424"/>
      <c r="C424" s="87"/>
      <c r="D424" s="87"/>
      <c r="E424" s="87"/>
      <c r="F424" s="87"/>
      <c r="G424" s="87"/>
      <c r="H424" s="87"/>
      <c r="I424" s="87"/>
      <c r="J424" s="87"/>
      <c r="K424" s="87"/>
      <c r="L424" s="87"/>
      <c r="M424" s="87"/>
      <c r="N424" s="87"/>
      <c r="O424" s="87"/>
      <c r="P424" s="87"/>
      <c r="Q424" s="87"/>
      <c r="R424" s="87"/>
      <c r="S424" s="87"/>
      <c r="T424" s="87"/>
      <c r="U424" s="87"/>
      <c r="V424" s="87"/>
      <c r="W424" s="87"/>
      <c r="X424" s="87"/>
      <c r="Y424" s="87"/>
      <c r="Z424" s="87"/>
      <c r="AA424" s="87"/>
      <c r="AB424" s="87"/>
      <c r="AC424" s="87"/>
      <c r="AD424" s="87"/>
      <c r="AE424" s="87"/>
      <c r="AF424" s="87"/>
      <c r="AG424" s="87"/>
      <c r="AH424" s="87"/>
      <c r="AI424" s="87"/>
      <c r="AJ424" s="87"/>
      <c r="AK424" s="87"/>
      <c r="AL424" s="87"/>
      <c r="AM424" s="87"/>
      <c r="AN424" s="87"/>
      <c r="AO424" s="87"/>
    </row>
    <row r="425" spans="2:41" x14ac:dyDescent="0.3">
      <c r="B425"/>
      <c r="C425" s="87"/>
      <c r="D425" s="87"/>
      <c r="E425" s="87"/>
      <c r="F425" s="87"/>
      <c r="G425" s="87"/>
      <c r="H425" s="87"/>
      <c r="I425" s="87"/>
      <c r="J425" s="87"/>
      <c r="K425" s="87"/>
      <c r="L425" s="87"/>
      <c r="M425" s="87"/>
      <c r="N425" s="87"/>
      <c r="O425" s="87"/>
      <c r="P425" s="87"/>
      <c r="Q425" s="87"/>
      <c r="R425" s="87"/>
      <c r="S425" s="87"/>
      <c r="T425" s="87"/>
      <c r="U425" s="87"/>
      <c r="V425" s="87"/>
      <c r="W425" s="87"/>
      <c r="X425" s="87"/>
      <c r="Y425" s="87"/>
      <c r="Z425" s="87"/>
      <c r="AA425" s="87"/>
      <c r="AB425" s="87"/>
      <c r="AC425" s="87"/>
      <c r="AD425" s="87"/>
      <c r="AE425" s="87"/>
      <c r="AF425" s="87"/>
      <c r="AG425" s="87"/>
      <c r="AH425" s="87"/>
      <c r="AI425" s="87"/>
      <c r="AJ425" s="87"/>
      <c r="AK425" s="87"/>
      <c r="AL425" s="87"/>
      <c r="AM425" s="87"/>
      <c r="AN425" s="87"/>
      <c r="AO425" s="87"/>
    </row>
    <row r="426" spans="2:41" x14ac:dyDescent="0.3">
      <c r="B426"/>
      <c r="C426" s="87"/>
      <c r="D426" s="87"/>
      <c r="E426" s="87"/>
      <c r="F426" s="87"/>
      <c r="G426" s="87"/>
      <c r="H426" s="87"/>
      <c r="I426" s="87"/>
      <c r="J426" s="87"/>
      <c r="K426" s="87"/>
      <c r="L426" s="87"/>
      <c r="M426" s="87"/>
      <c r="N426" s="87"/>
      <c r="O426" s="87"/>
      <c r="P426" s="87"/>
      <c r="Q426" s="87"/>
      <c r="R426" s="87"/>
      <c r="S426" s="87"/>
      <c r="T426" s="87"/>
      <c r="U426" s="87"/>
      <c r="V426" s="87"/>
      <c r="W426" s="87"/>
      <c r="X426" s="87"/>
      <c r="Y426" s="87"/>
      <c r="Z426" s="87"/>
      <c r="AA426" s="87"/>
      <c r="AB426" s="87"/>
      <c r="AC426" s="87"/>
      <c r="AD426" s="87"/>
      <c r="AE426" s="87"/>
      <c r="AF426" s="87"/>
      <c r="AG426" s="87"/>
      <c r="AH426" s="87"/>
      <c r="AI426" s="87"/>
      <c r="AJ426" s="87"/>
      <c r="AK426" s="87"/>
      <c r="AL426" s="87"/>
      <c r="AM426" s="87"/>
      <c r="AN426" s="87"/>
      <c r="AO426" s="87"/>
    </row>
    <row r="427" spans="2:41" x14ac:dyDescent="0.3">
      <c r="B427"/>
      <c r="C427" s="87"/>
      <c r="D427" s="87"/>
      <c r="E427" s="87"/>
      <c r="F427" s="87"/>
      <c r="G427" s="87"/>
      <c r="H427" s="87"/>
      <c r="I427" s="87"/>
      <c r="J427" s="87"/>
      <c r="K427" s="87"/>
      <c r="L427" s="87"/>
      <c r="M427" s="87"/>
      <c r="N427" s="87"/>
      <c r="O427" s="87"/>
      <c r="P427" s="87"/>
      <c r="Q427" s="87"/>
      <c r="R427" s="87"/>
      <c r="S427" s="87"/>
      <c r="T427" s="87"/>
      <c r="U427" s="87"/>
      <c r="V427" s="87"/>
      <c r="W427" s="87"/>
      <c r="X427" s="87"/>
      <c r="Y427" s="87"/>
      <c r="Z427" s="87"/>
      <c r="AA427" s="87"/>
      <c r="AB427" s="87"/>
      <c r="AC427" s="87"/>
      <c r="AD427" s="87"/>
      <c r="AE427" s="87"/>
      <c r="AF427" s="87"/>
      <c r="AG427" s="87"/>
      <c r="AH427" s="87"/>
      <c r="AI427" s="87"/>
      <c r="AJ427" s="87"/>
      <c r="AK427" s="87"/>
      <c r="AL427" s="87"/>
      <c r="AM427" s="87"/>
      <c r="AN427" s="87"/>
      <c r="AO427" s="87"/>
    </row>
    <row r="428" spans="2:41" x14ac:dyDescent="0.3">
      <c r="B428"/>
      <c r="C428" s="87"/>
      <c r="D428" s="87"/>
      <c r="E428" s="87"/>
      <c r="F428" s="87"/>
      <c r="G428" s="87"/>
      <c r="H428" s="87"/>
      <c r="I428" s="87"/>
      <c r="J428" s="87"/>
      <c r="K428" s="87"/>
      <c r="L428" s="87"/>
      <c r="M428" s="87"/>
      <c r="N428" s="87"/>
      <c r="O428" s="87"/>
      <c r="P428" s="87"/>
      <c r="Q428" s="87"/>
      <c r="R428" s="87"/>
      <c r="S428" s="87"/>
      <c r="T428" s="87"/>
      <c r="U428" s="87"/>
      <c r="V428" s="87"/>
      <c r="W428" s="87"/>
      <c r="X428" s="87"/>
      <c r="Y428" s="87"/>
      <c r="Z428" s="87"/>
      <c r="AA428" s="87"/>
      <c r="AB428" s="87"/>
      <c r="AC428" s="87"/>
      <c r="AD428" s="87"/>
      <c r="AE428" s="87"/>
      <c r="AF428" s="87"/>
      <c r="AG428" s="87"/>
      <c r="AH428" s="87"/>
      <c r="AI428" s="87"/>
      <c r="AJ428" s="87"/>
      <c r="AK428" s="87"/>
      <c r="AL428" s="87"/>
      <c r="AM428" s="87"/>
      <c r="AN428" s="87"/>
      <c r="AO428" s="87"/>
    </row>
    <row r="429" spans="2:41" x14ac:dyDescent="0.3">
      <c r="B429"/>
      <c r="C429" s="87"/>
      <c r="D429" s="87"/>
      <c r="E429" s="87"/>
      <c r="F429" s="87"/>
      <c r="G429" s="87"/>
      <c r="H429" s="87"/>
      <c r="I429" s="87"/>
      <c r="J429" s="87"/>
      <c r="K429" s="87"/>
      <c r="L429" s="87"/>
      <c r="M429" s="87"/>
      <c r="N429" s="87"/>
      <c r="O429" s="87"/>
      <c r="P429" s="87"/>
      <c r="Q429" s="87"/>
      <c r="R429" s="87"/>
      <c r="S429" s="87"/>
      <c r="T429" s="87"/>
      <c r="U429" s="87"/>
      <c r="V429" s="87"/>
      <c r="W429" s="87"/>
      <c r="X429" s="87"/>
      <c r="Y429" s="87"/>
      <c r="Z429" s="87"/>
      <c r="AA429" s="87"/>
      <c r="AB429" s="87"/>
      <c r="AC429" s="87"/>
      <c r="AD429" s="87"/>
      <c r="AE429" s="87"/>
      <c r="AF429" s="87"/>
      <c r="AG429" s="87"/>
      <c r="AH429" s="87"/>
      <c r="AI429" s="87"/>
      <c r="AJ429" s="87"/>
      <c r="AK429" s="87"/>
      <c r="AL429" s="87"/>
      <c r="AM429" s="87"/>
      <c r="AN429" s="87"/>
      <c r="AO429" s="87"/>
    </row>
    <row r="430" spans="2:41" x14ac:dyDescent="0.3">
      <c r="B430"/>
      <c r="C430" s="87"/>
      <c r="D430" s="87"/>
      <c r="E430" s="87"/>
      <c r="F430" s="87"/>
      <c r="G430" s="87"/>
      <c r="H430" s="87"/>
      <c r="I430" s="87"/>
      <c r="J430" s="87"/>
      <c r="K430" s="87"/>
      <c r="L430" s="87"/>
      <c r="M430" s="87"/>
      <c r="N430" s="87"/>
      <c r="O430" s="87"/>
      <c r="P430" s="87"/>
      <c r="Q430" s="87"/>
      <c r="R430" s="87"/>
      <c r="S430" s="87"/>
      <c r="T430" s="87"/>
      <c r="U430" s="87"/>
      <c r="V430" s="87"/>
      <c r="W430" s="87"/>
      <c r="X430" s="87"/>
      <c r="Y430" s="87"/>
      <c r="Z430" s="87"/>
      <c r="AA430" s="87"/>
      <c r="AB430" s="87"/>
      <c r="AC430" s="87"/>
      <c r="AD430" s="87"/>
      <c r="AE430" s="87"/>
      <c r="AF430" s="87"/>
      <c r="AG430" s="87"/>
      <c r="AH430" s="87"/>
      <c r="AI430" s="87"/>
      <c r="AJ430" s="87"/>
      <c r="AK430" s="87"/>
      <c r="AL430" s="87"/>
      <c r="AM430" s="87"/>
      <c r="AN430" s="87"/>
      <c r="AO430" s="87"/>
    </row>
    <row r="431" spans="2:41" x14ac:dyDescent="0.3">
      <c r="B431"/>
      <c r="C431" s="87"/>
      <c r="D431" s="87"/>
      <c r="E431" s="87"/>
      <c r="F431" s="87"/>
      <c r="G431" s="87"/>
      <c r="H431" s="87"/>
      <c r="I431" s="87"/>
      <c r="J431" s="87"/>
      <c r="K431" s="87"/>
      <c r="L431" s="87"/>
      <c r="M431" s="87"/>
      <c r="N431" s="87"/>
      <c r="O431" s="87"/>
      <c r="P431" s="87"/>
      <c r="Q431" s="87"/>
      <c r="R431" s="87"/>
      <c r="S431" s="87"/>
      <c r="T431" s="87"/>
      <c r="U431" s="87"/>
      <c r="V431" s="87"/>
      <c r="W431" s="87"/>
      <c r="X431" s="87"/>
      <c r="Y431" s="87"/>
      <c r="Z431" s="87"/>
      <c r="AA431" s="87"/>
      <c r="AB431" s="87"/>
      <c r="AC431" s="87"/>
      <c r="AD431" s="87"/>
      <c r="AE431" s="87"/>
      <c r="AF431" s="87"/>
      <c r="AG431" s="87"/>
      <c r="AH431" s="87"/>
      <c r="AI431" s="87"/>
      <c r="AJ431" s="87"/>
      <c r="AK431" s="87"/>
      <c r="AL431" s="87"/>
      <c r="AM431" s="87"/>
      <c r="AN431" s="87"/>
      <c r="AO431" s="87"/>
    </row>
    <row r="432" spans="2:41" x14ac:dyDescent="0.3">
      <c r="B432"/>
      <c r="C432" s="87"/>
      <c r="D432" s="87"/>
      <c r="E432" s="87"/>
      <c r="F432" s="87"/>
      <c r="G432" s="87"/>
      <c r="H432" s="87"/>
      <c r="I432" s="87"/>
      <c r="J432" s="87"/>
      <c r="K432" s="87"/>
      <c r="L432" s="87"/>
      <c r="M432" s="87"/>
      <c r="N432" s="87"/>
      <c r="O432" s="87"/>
      <c r="P432" s="87"/>
      <c r="Q432" s="87"/>
      <c r="R432" s="87"/>
      <c r="S432" s="87"/>
      <c r="T432" s="87"/>
      <c r="U432" s="87"/>
      <c r="V432" s="87"/>
      <c r="W432" s="87"/>
      <c r="X432" s="87"/>
      <c r="Y432" s="87"/>
      <c r="Z432" s="87"/>
      <c r="AA432" s="87"/>
      <c r="AB432" s="87"/>
      <c r="AC432" s="87"/>
      <c r="AD432" s="87"/>
      <c r="AE432" s="87"/>
      <c r="AF432" s="87"/>
      <c r="AG432" s="87"/>
      <c r="AH432" s="87"/>
      <c r="AI432" s="87"/>
      <c r="AJ432" s="87"/>
      <c r="AK432" s="87"/>
      <c r="AL432" s="87"/>
      <c r="AM432" s="87"/>
      <c r="AN432" s="87"/>
      <c r="AO432" s="87"/>
    </row>
    <row r="433" spans="2:41" x14ac:dyDescent="0.3">
      <c r="B433"/>
      <c r="C433" s="87"/>
      <c r="D433" s="87"/>
      <c r="E433" s="87"/>
      <c r="F433" s="87"/>
      <c r="G433" s="87"/>
      <c r="H433" s="87"/>
      <c r="I433" s="87"/>
      <c r="J433" s="87"/>
      <c r="K433" s="87"/>
      <c r="L433" s="87"/>
      <c r="M433" s="87"/>
      <c r="N433" s="87"/>
      <c r="O433" s="87"/>
      <c r="P433" s="87"/>
      <c r="Q433" s="87"/>
      <c r="R433" s="87"/>
      <c r="S433" s="87"/>
      <c r="T433" s="87"/>
      <c r="U433" s="87"/>
      <c r="V433" s="87"/>
      <c r="W433" s="87"/>
      <c r="X433" s="87"/>
      <c r="Y433" s="87"/>
      <c r="Z433" s="87"/>
      <c r="AA433" s="87"/>
      <c r="AB433" s="87"/>
      <c r="AC433" s="87"/>
      <c r="AD433" s="87"/>
      <c r="AE433" s="87"/>
      <c r="AF433" s="87"/>
      <c r="AG433" s="87"/>
      <c r="AH433" s="87"/>
      <c r="AI433" s="87"/>
      <c r="AJ433" s="87"/>
      <c r="AK433" s="87"/>
      <c r="AL433" s="87"/>
      <c r="AM433" s="87"/>
      <c r="AN433" s="87"/>
      <c r="AO433" s="87"/>
    </row>
  </sheetData>
  <sheetProtection algorithmName="SHA-512" hashValue="YNa/Jka5IcrknYr9hRgwtxJ3Ut271SLUJj1Z4bDeKAblzs/4TiDDkuwAYqjxXlN3vzJsE4d6UQEDy9S6WQDzMQ==" saltValue="/sq3Cdl/eHjDOkJAFya0TA==" spinCount="100000" sheet="1" scenarios="1" selectLockedCells="1" selectUnlockedCells="1"/>
  <mergeCells count="3">
    <mergeCell ref="C1:K1"/>
    <mergeCell ref="L1:T1"/>
    <mergeCell ref="U1:AO1"/>
  </mergeCells>
  <pageMargins left="0.7" right="0.7" top="0.75" bottom="0.75" header="0.3" footer="0.3"/>
  <pageSetup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9" operator="containsText" id="{D4AF13BA-924B-694E-A63A-6AA299458D31}">
            <xm:f>NOT(ISERROR(SEARCH("+",C5)))</xm:f>
            <xm:f>"+"</xm:f>
            <x14:dxf>
              <fill>
                <patternFill>
                  <bgColor theme="6" tint="0.79998168889431442"/>
                </patternFill>
              </fill>
            </x14:dxf>
          </x14:cfRule>
          <x14:cfRule type="containsText" priority="20" operator="containsText" id="{2664B76E-12CB-D54D-A88B-045DCC11A8DC}">
            <xm:f>NOT(ISERROR(SEARCH("-",C5)))</xm:f>
            <xm:f>"-"</xm:f>
            <x14:dxf>
              <fill>
                <patternFill>
                  <bgColor theme="5" tint="0.79998168889431442"/>
                </patternFill>
              </fill>
            </x14:dxf>
          </x14:cfRule>
          <xm:sqref>C5:AO21 C22:X25 AC22:AO25 AO56:AO57 C26:AO39 AM56 AM57:AN57 C55:AO55 C52:AL54 C56:AL58 AM58:AO58 C59:AO59 C61:AO71 C73:P73 R73:AO73 C74:AO81 C85:AO85 C82:AF84 AL82:AO84 AG86:AK86 AG87:AI87 AG88:AK88 AK87 C41:AO47 C51:AO51 C48:H50 L48:AO50</xm:sqref>
        </x14:conditionalFormatting>
        <x14:conditionalFormatting xmlns:xm="http://schemas.microsoft.com/office/excel/2006/main">
          <x14:cfRule type="containsText" priority="9" operator="containsText" id="{5C91B825-2A37-C148-8E9D-F47A67A628A0}">
            <xm:f>NOT(ISERROR(SEARCH("+",C40)))</xm:f>
            <xm:f>"+"</xm:f>
            <x14:dxf>
              <fill>
                <patternFill>
                  <bgColor theme="6" tint="0.79998168889431442"/>
                </patternFill>
              </fill>
            </x14:dxf>
          </x14:cfRule>
          <x14:cfRule type="containsText" priority="10" operator="containsText" id="{F69EE634-AD2F-EE46-B318-72732470E79D}">
            <xm:f>NOT(ISERROR(SEARCH("-",C40)))</xm:f>
            <xm:f>"-"</xm:f>
            <x14:dxf>
              <fill>
                <patternFill>
                  <bgColor theme="5" tint="0.79998168889431442"/>
                </patternFill>
              </fill>
            </x14:dxf>
          </x14:cfRule>
          <xm:sqref>C40:AO40</xm:sqref>
        </x14:conditionalFormatting>
        <x14:conditionalFormatting xmlns:xm="http://schemas.microsoft.com/office/excel/2006/main">
          <x14:cfRule type="containsText" priority="7" operator="containsText" id="{B1D5108E-F9B5-7D4D-9E14-C7871B616DA2}">
            <xm:f>NOT(ISERROR(SEARCH("+",C60)))</xm:f>
            <xm:f>"+"</xm:f>
            <x14:dxf>
              <fill>
                <patternFill>
                  <bgColor theme="6" tint="0.79998168889431442"/>
                </patternFill>
              </fill>
            </x14:dxf>
          </x14:cfRule>
          <x14:cfRule type="containsText" priority="8" operator="containsText" id="{51260BF7-9732-4A4B-9980-E6D2445FCB01}">
            <xm:f>NOT(ISERROR(SEARCH("-",C60)))</xm:f>
            <xm:f>"-"</xm:f>
            <x14:dxf>
              <fill>
                <patternFill>
                  <bgColor theme="5" tint="0.79998168889431442"/>
                </patternFill>
              </fill>
            </x14:dxf>
          </x14:cfRule>
          <xm:sqref>C60:AO60</xm:sqref>
        </x14:conditionalFormatting>
        <x14:conditionalFormatting xmlns:xm="http://schemas.microsoft.com/office/excel/2006/main">
          <x14:cfRule type="containsText" priority="5" operator="containsText" id="{378AB9E8-5CD6-584A-B88B-904D59055295}">
            <xm:f>NOT(ISERROR(SEARCH("+",P72)))</xm:f>
            <xm:f>"+"</xm:f>
            <x14:dxf>
              <fill>
                <patternFill>
                  <bgColor theme="6" tint="0.79998168889431442"/>
                </patternFill>
              </fill>
            </x14:dxf>
          </x14:cfRule>
          <x14:cfRule type="containsText" priority="6" operator="containsText" id="{A9A9B8DC-2835-E54D-9C26-1B3471F68107}">
            <xm:f>NOT(ISERROR(SEARCH("-",P72)))</xm:f>
            <xm:f>"-"</xm:f>
            <x14:dxf>
              <fill>
                <patternFill>
                  <bgColor theme="5" tint="0.79998168889431442"/>
                </patternFill>
              </fill>
            </x14:dxf>
          </x14:cfRule>
          <xm:sqref>P72</xm:sqref>
        </x14:conditionalFormatting>
        <x14:conditionalFormatting xmlns:xm="http://schemas.microsoft.com/office/excel/2006/main">
          <x14:cfRule type="containsText" priority="3" operator="containsText" id="{2DCA50BD-EC47-3343-AD9A-C34B7D8960C9}">
            <xm:f>NOT(ISERROR(SEARCH("+",Q73)))</xm:f>
            <xm:f>"+"</xm:f>
            <x14:dxf>
              <fill>
                <patternFill>
                  <bgColor theme="6" tint="0.79998168889431442"/>
                </patternFill>
              </fill>
            </x14:dxf>
          </x14:cfRule>
          <x14:cfRule type="containsText" priority="4" operator="containsText" id="{2C060FEA-ACD2-0E44-8DDB-D639E13239A2}">
            <xm:f>NOT(ISERROR(SEARCH("-",Q73)))</xm:f>
            <xm:f>"-"</xm:f>
            <x14:dxf>
              <fill>
                <patternFill>
                  <bgColor theme="5" tint="0.79998168889431442"/>
                </patternFill>
              </fill>
            </x14:dxf>
          </x14:cfRule>
          <xm:sqref>Q73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</sheetPr>
  <dimension ref="A2:O1282"/>
  <sheetViews>
    <sheetView tabSelected="1" view="pageLayout" zoomScaleNormal="81" workbookViewId="0">
      <selection activeCell="D21" sqref="D21"/>
    </sheetView>
  </sheetViews>
  <sheetFormatPr defaultColWidth="0" defaultRowHeight="14.4" x14ac:dyDescent="0.3"/>
  <cols>
    <col min="1" max="1" width="48" customWidth="1"/>
    <col min="2" max="2" width="15.5546875" customWidth="1"/>
    <col min="3" max="3" width="17.21875" customWidth="1"/>
    <col min="4" max="4" width="17.109375" customWidth="1"/>
    <col min="5" max="5" width="13.88671875" customWidth="1"/>
    <col min="6" max="6" width="29.44140625" customWidth="1"/>
    <col min="7" max="7" width="0.44140625" style="147" customWidth="1"/>
    <col min="8" max="9" width="28.109375" style="2" customWidth="1"/>
    <col min="10" max="10" width="29.33203125" style="2" customWidth="1"/>
    <col min="11" max="11" width="21.109375" style="2" customWidth="1"/>
    <col min="12" max="12" width="40.77734375" style="111" customWidth="1"/>
    <col min="13" max="13" width="41.21875" style="111" customWidth="1"/>
    <col min="14" max="14" width="39.88671875" style="111" customWidth="1"/>
    <col min="15" max="15" width="11.44140625" customWidth="1"/>
    <col min="16" max="16384" width="11.44140625" hidden="1"/>
  </cols>
  <sheetData>
    <row r="2" spans="1:14" ht="15" thickBot="1" x14ac:dyDescent="0.35">
      <c r="F2" s="2"/>
      <c r="G2" s="110"/>
      <c r="H2" s="148"/>
      <c r="I2" s="149"/>
      <c r="J2" s="148"/>
      <c r="L2" s="87"/>
      <c r="M2" s="150"/>
      <c r="N2" s="87"/>
    </row>
    <row r="3" spans="1:14" ht="48.6" thickBot="1" x14ac:dyDescent="0.35">
      <c r="A3" s="190" t="s">
        <v>230</v>
      </c>
      <c r="B3" s="192" t="s">
        <v>105</v>
      </c>
      <c r="C3" s="192"/>
      <c r="D3" s="192"/>
      <c r="F3" s="195" t="s">
        <v>231</v>
      </c>
      <c r="G3" s="142"/>
      <c r="H3" s="198" t="s">
        <v>229</v>
      </c>
      <c r="I3" s="199"/>
      <c r="J3" s="199"/>
      <c r="K3" s="199"/>
      <c r="L3" s="87"/>
      <c r="M3" s="150"/>
      <c r="N3" s="87"/>
    </row>
    <row r="4" spans="1:14" ht="15" thickBot="1" x14ac:dyDescent="0.35">
      <c r="A4" s="191"/>
      <c r="B4" s="151" t="s">
        <v>15</v>
      </c>
      <c r="C4" s="151" t="s">
        <v>17</v>
      </c>
      <c r="D4" s="157" t="s">
        <v>16</v>
      </c>
      <c r="F4" s="158"/>
      <c r="G4" s="143"/>
      <c r="H4" s="80" t="s">
        <v>213</v>
      </c>
      <c r="I4" s="151" t="str">
        <f>IF(I5&lt;&gt;0,"# of Missing Members","All Members Replied!")</f>
        <v>All Members Replied!</v>
      </c>
      <c r="J4" s="196"/>
      <c r="K4" s="197"/>
      <c r="L4" s="87"/>
      <c r="M4" s="150"/>
      <c r="N4" s="87"/>
    </row>
    <row r="5" spans="1:14" x14ac:dyDescent="0.3">
      <c r="A5" s="159" t="s">
        <v>206</v>
      </c>
      <c r="B5" s="151">
        <f>B7+B8</f>
        <v>0</v>
      </c>
      <c r="C5" s="151">
        <f>C7+C8</f>
        <v>0</v>
      </c>
      <c r="D5" s="151">
        <f>D7+D8</f>
        <v>0</v>
      </c>
      <c r="F5" s="160"/>
      <c r="G5" s="144"/>
      <c r="H5" s="81">
        <f>COUNTA(I$8:I1001)</f>
        <v>0</v>
      </c>
      <c r="I5" s="175">
        <f>F5-COUNTA(I$8:I1001)</f>
        <v>0</v>
      </c>
      <c r="J5" s="196"/>
      <c r="K5" s="197"/>
      <c r="L5" s="2"/>
      <c r="M5" s="150"/>
      <c r="N5" s="2"/>
    </row>
    <row r="6" spans="1:14" ht="2.1" customHeight="1" thickBot="1" x14ac:dyDescent="0.35">
      <c r="A6" s="161"/>
      <c r="B6" s="162"/>
      <c r="C6" s="162"/>
      <c r="D6" s="162"/>
      <c r="F6" s="163"/>
      <c r="G6" s="110"/>
      <c r="H6" s="152"/>
      <c r="I6" s="152"/>
      <c r="J6" s="153"/>
      <c r="K6" s="154"/>
      <c r="L6" s="155"/>
      <c r="M6" s="156"/>
      <c r="N6" s="155"/>
    </row>
    <row r="7" spans="1:14" ht="15" thickBot="1" x14ac:dyDescent="0.35">
      <c r="A7" s="164" t="s">
        <v>207</v>
      </c>
      <c r="B7" s="165">
        <f>SUM(B10:B13)</f>
        <v>0</v>
      </c>
      <c r="C7" s="165">
        <f>SUM(C10:C13)</f>
        <v>0</v>
      </c>
      <c r="D7" s="165">
        <f>SUM(D10:D13)</f>
        <v>0</v>
      </c>
      <c r="F7" s="176" t="s">
        <v>227</v>
      </c>
      <c r="G7" s="145"/>
      <c r="H7" s="107" t="s">
        <v>228</v>
      </c>
      <c r="I7" s="107" t="s">
        <v>14</v>
      </c>
      <c r="J7" s="107" t="s">
        <v>214</v>
      </c>
      <c r="K7" s="107" t="s">
        <v>215</v>
      </c>
      <c r="L7" s="107" t="s">
        <v>216</v>
      </c>
      <c r="M7" s="107" t="s">
        <v>217</v>
      </c>
      <c r="N7" s="107" t="s">
        <v>218</v>
      </c>
    </row>
    <row r="8" spans="1:14" s="3" customFormat="1" ht="15" thickBot="1" x14ac:dyDescent="0.35">
      <c r="A8" s="166" t="s">
        <v>208</v>
      </c>
      <c r="B8" s="167">
        <f>Fall_Grad</f>
        <v>0</v>
      </c>
      <c r="C8" s="167">
        <f>winter_Grad</f>
        <v>0</v>
      </c>
      <c r="D8" s="167">
        <f>Spring_grad</f>
        <v>0</v>
      </c>
      <c r="E8"/>
      <c r="G8" s="112"/>
      <c r="H8" s="174"/>
      <c r="I8" s="174"/>
      <c r="J8" s="174"/>
      <c r="K8" s="174"/>
      <c r="L8" s="174"/>
      <c r="M8" s="174"/>
      <c r="N8" s="174"/>
    </row>
    <row r="9" spans="1:14" s="3" customFormat="1" ht="24.75" customHeight="1" x14ac:dyDescent="0.3">
      <c r="A9" s="168" t="s">
        <v>226</v>
      </c>
      <c r="B9" s="169">
        <f>COUNTIF(L$8:L$1001,data_page!$A$22)</f>
        <v>0</v>
      </c>
      <c r="C9" s="169">
        <f>COUNTIF(M$8:M$1001,data_page!$A$22)</f>
        <v>0</v>
      </c>
      <c r="D9" s="169">
        <f>COUNTIF(N$8:N$1001,data_page!$A$22)</f>
        <v>0</v>
      </c>
      <c r="E9"/>
      <c r="G9" s="112"/>
      <c r="H9" s="174"/>
      <c r="I9" s="174"/>
      <c r="J9" s="174"/>
      <c r="K9" s="174"/>
      <c r="L9" s="174"/>
      <c r="M9" s="174"/>
      <c r="N9" s="174"/>
    </row>
    <row r="10" spans="1:14" s="3" customFormat="1" ht="17.25" customHeight="1" x14ac:dyDescent="0.3">
      <c r="A10" s="170" t="s">
        <v>209</v>
      </c>
      <c r="B10" s="171">
        <f>COUNTIF(L$8:L$1001,data_page!$A$23)</f>
        <v>0</v>
      </c>
      <c r="C10" s="171">
        <f>COUNTIF(M$8:M$1001,data_page!$A$23)</f>
        <v>0</v>
      </c>
      <c r="D10" s="171">
        <f>COUNTIF(N$8:N$1001,data_page!$A$23)</f>
        <v>0</v>
      </c>
      <c r="E10"/>
      <c r="G10" s="112"/>
      <c r="H10" s="174"/>
      <c r="I10" s="174"/>
      <c r="J10" s="174"/>
      <c r="K10" s="174"/>
      <c r="L10" s="174"/>
      <c r="M10" s="174"/>
      <c r="N10" s="174"/>
    </row>
    <row r="11" spans="1:14" s="3" customFormat="1" ht="17.25" customHeight="1" x14ac:dyDescent="0.3">
      <c r="A11" s="170" t="s">
        <v>210</v>
      </c>
      <c r="B11" s="171">
        <f>COUNTIF(L$8:L$1001,data_page!$A$24)</f>
        <v>0</v>
      </c>
      <c r="C11" s="171">
        <f>COUNTIF(M$8:M$1001,data_page!$A$24)</f>
        <v>0</v>
      </c>
      <c r="D11" s="171">
        <f>COUNTIF(N$8:N$1001,data_page!$A$24)</f>
        <v>0</v>
      </c>
      <c r="E11"/>
      <c r="G11" s="146"/>
      <c r="H11" s="174"/>
      <c r="I11" s="174"/>
      <c r="J11" s="174"/>
      <c r="K11" s="174"/>
      <c r="L11" s="174"/>
      <c r="M11" s="174"/>
      <c r="N11" s="174"/>
    </row>
    <row r="12" spans="1:14" s="3" customFormat="1" ht="17.25" customHeight="1" x14ac:dyDescent="0.3">
      <c r="A12" s="170" t="s">
        <v>211</v>
      </c>
      <c r="B12" s="171">
        <f>COUNTIF(L$8:L$1001,data_page!$A$25)</f>
        <v>0</v>
      </c>
      <c r="C12" s="171">
        <f>COUNTIF(M$8:M$1001,data_page!$A$25)</f>
        <v>0</v>
      </c>
      <c r="D12" s="171">
        <f>COUNTIF(N$8:N$1001,data_page!$A$25)</f>
        <v>0</v>
      </c>
      <c r="E12"/>
      <c r="G12" s="146"/>
      <c r="H12" s="174"/>
      <c r="I12" s="174"/>
      <c r="J12" s="174"/>
      <c r="K12" s="174"/>
      <c r="L12" s="174"/>
      <c r="M12" s="174"/>
      <c r="N12" s="174"/>
    </row>
    <row r="13" spans="1:14" s="3" customFormat="1" ht="17.25" customHeight="1" thickBot="1" x14ac:dyDescent="0.35">
      <c r="A13" s="172" t="s">
        <v>212</v>
      </c>
      <c r="B13" s="173">
        <f>COUNTIF(L$8:L$1001,data_page!$A$26)</f>
        <v>0</v>
      </c>
      <c r="C13" s="173">
        <f>COUNTIF(M$8:M$1001,data_page!$A$26)</f>
        <v>0</v>
      </c>
      <c r="D13" s="173">
        <f>COUNTIF(N$8:N$1001,data_page!$A$26)</f>
        <v>0</v>
      </c>
      <c r="E13"/>
      <c r="G13" s="146"/>
      <c r="H13" s="174"/>
      <c r="I13" s="174"/>
      <c r="J13" s="174"/>
      <c r="K13" s="174"/>
      <c r="L13" s="174"/>
      <c r="M13" s="174"/>
      <c r="N13" s="174"/>
    </row>
    <row r="14" spans="1:14" s="3" customFormat="1" x14ac:dyDescent="0.3">
      <c r="A14"/>
      <c r="B14"/>
      <c r="C14"/>
      <c r="D14"/>
      <c r="E14"/>
      <c r="G14" s="146"/>
      <c r="H14" s="174"/>
      <c r="I14" s="174"/>
      <c r="J14" s="174"/>
      <c r="K14" s="174"/>
      <c r="L14" s="174"/>
      <c r="M14" s="174"/>
      <c r="N14" s="174"/>
    </row>
    <row r="15" spans="1:14" s="3" customFormat="1" x14ac:dyDescent="0.3">
      <c r="A15"/>
      <c r="B15"/>
      <c r="C15"/>
      <c r="D15"/>
      <c r="E15"/>
      <c r="G15" s="146"/>
      <c r="H15" s="174"/>
      <c r="I15" s="174"/>
      <c r="J15" s="174"/>
      <c r="K15" s="174"/>
      <c r="L15" s="174"/>
      <c r="M15" s="174"/>
      <c r="N15" s="174"/>
    </row>
    <row r="16" spans="1:14" s="3" customFormat="1" x14ac:dyDescent="0.3">
      <c r="A16" s="200" t="s">
        <v>202</v>
      </c>
      <c r="B16" s="201"/>
      <c r="C16" s="201"/>
      <c r="D16" s="201"/>
      <c r="E16" s="193"/>
      <c r="F16" s="194"/>
      <c r="G16" s="112"/>
      <c r="H16" s="174"/>
      <c r="I16" s="174"/>
      <c r="J16" s="174"/>
      <c r="K16" s="174"/>
      <c r="L16" s="174"/>
      <c r="M16" s="174"/>
      <c r="N16" s="174"/>
    </row>
    <row r="17" spans="1:14" s="3" customFormat="1" x14ac:dyDescent="0.3">
      <c r="A17" s="200" t="s">
        <v>203</v>
      </c>
      <c r="B17" s="201"/>
      <c r="C17" s="201"/>
      <c r="D17" s="201"/>
      <c r="E17" s="193"/>
      <c r="F17" s="194"/>
      <c r="G17" s="112"/>
      <c r="H17" s="174"/>
      <c r="I17" s="174"/>
      <c r="J17" s="174"/>
      <c r="K17" s="174"/>
      <c r="L17" s="174"/>
      <c r="M17" s="174"/>
      <c r="N17" s="174"/>
    </row>
    <row r="18" spans="1:14" s="3" customFormat="1" x14ac:dyDescent="0.3">
      <c r="A18" s="200" t="s">
        <v>225</v>
      </c>
      <c r="B18" s="201"/>
      <c r="C18" s="201"/>
      <c r="D18" s="201"/>
      <c r="E18" s="193"/>
      <c r="F18" s="194"/>
      <c r="G18" s="112"/>
      <c r="H18" s="174"/>
      <c r="I18" s="174"/>
      <c r="J18" s="174"/>
      <c r="K18" s="174"/>
      <c r="L18" s="174"/>
      <c r="M18" s="174"/>
      <c r="N18" s="174"/>
    </row>
    <row r="19" spans="1:14" s="3" customFormat="1" x14ac:dyDescent="0.3">
      <c r="A19" s="200" t="s">
        <v>204</v>
      </c>
      <c r="B19" s="201"/>
      <c r="C19" s="201"/>
      <c r="D19" s="201"/>
      <c r="E19" s="193"/>
      <c r="F19" s="194"/>
      <c r="G19" s="112"/>
      <c r="H19" s="174"/>
      <c r="I19" s="174"/>
      <c r="J19" s="174"/>
      <c r="K19" s="174"/>
      <c r="L19" s="174"/>
      <c r="M19" s="174"/>
      <c r="N19" s="174"/>
    </row>
    <row r="20" spans="1:14" s="3" customFormat="1" x14ac:dyDescent="0.3">
      <c r="A20" s="200" t="s">
        <v>205</v>
      </c>
      <c r="B20" s="201"/>
      <c r="C20" s="201"/>
      <c r="D20" s="201"/>
      <c r="E20" s="193"/>
      <c r="F20" s="194"/>
      <c r="G20" s="112"/>
      <c r="H20" s="174"/>
      <c r="I20" s="174"/>
      <c r="J20" s="174"/>
      <c r="K20" s="174"/>
      <c r="L20" s="174"/>
      <c r="M20" s="174"/>
      <c r="N20" s="174"/>
    </row>
    <row r="21" spans="1:14" s="3" customFormat="1" x14ac:dyDescent="0.3">
      <c r="A21"/>
      <c r="B21"/>
      <c r="C21"/>
      <c r="D21"/>
      <c r="E21"/>
      <c r="G21" s="112"/>
      <c r="H21" s="174"/>
      <c r="I21" s="174"/>
      <c r="J21" s="174"/>
      <c r="K21" s="174"/>
      <c r="L21" s="174"/>
      <c r="M21" s="174"/>
      <c r="N21" s="174"/>
    </row>
    <row r="22" spans="1:14" s="3" customFormat="1" x14ac:dyDescent="0.3">
      <c r="A22"/>
      <c r="B22"/>
      <c r="C22"/>
      <c r="D22"/>
      <c r="E22"/>
      <c r="G22" s="112"/>
      <c r="H22" s="174"/>
      <c r="I22" s="174"/>
      <c r="J22" s="174"/>
      <c r="K22" s="174"/>
      <c r="L22" s="174"/>
      <c r="M22" s="174"/>
      <c r="N22" s="174"/>
    </row>
    <row r="23" spans="1:14" s="3" customFormat="1" x14ac:dyDescent="0.3">
      <c r="A23"/>
      <c r="B23"/>
      <c r="C23"/>
      <c r="D23"/>
      <c r="E23"/>
      <c r="G23" s="112"/>
      <c r="H23" s="174"/>
      <c r="I23" s="174"/>
      <c r="J23" s="174"/>
      <c r="K23" s="174"/>
      <c r="L23" s="174"/>
      <c r="M23" s="174"/>
      <c r="N23" s="174"/>
    </row>
    <row r="24" spans="1:14" s="3" customFormat="1" x14ac:dyDescent="0.3">
      <c r="A24"/>
      <c r="B24"/>
      <c r="C24"/>
      <c r="D24"/>
      <c r="E24"/>
      <c r="G24" s="112"/>
      <c r="H24" s="174"/>
      <c r="I24" s="174"/>
      <c r="J24" s="174"/>
      <c r="K24" s="174"/>
      <c r="L24" s="174"/>
      <c r="M24" s="174"/>
      <c r="N24" s="174"/>
    </row>
    <row r="25" spans="1:14" s="3" customFormat="1" x14ac:dyDescent="0.3">
      <c r="A25"/>
      <c r="B25"/>
      <c r="C25"/>
      <c r="D25"/>
      <c r="E25"/>
      <c r="G25" s="112"/>
      <c r="H25" s="174"/>
      <c r="I25" s="174"/>
      <c r="J25" s="174"/>
      <c r="K25" s="174"/>
      <c r="L25" s="174"/>
      <c r="M25" s="174"/>
      <c r="N25" s="174"/>
    </row>
    <row r="26" spans="1:14" s="3" customFormat="1" x14ac:dyDescent="0.3">
      <c r="A26"/>
      <c r="B26"/>
      <c r="C26"/>
      <c r="D26"/>
      <c r="E26"/>
      <c r="G26" s="112"/>
      <c r="H26" s="174"/>
      <c r="I26" s="174"/>
      <c r="J26" s="174"/>
      <c r="K26" s="174"/>
      <c r="L26" s="174"/>
      <c r="M26" s="174"/>
      <c r="N26" s="174"/>
    </row>
    <row r="27" spans="1:14" s="3" customFormat="1" x14ac:dyDescent="0.3">
      <c r="A27"/>
      <c r="B27"/>
      <c r="C27"/>
      <c r="D27"/>
      <c r="E27"/>
      <c r="G27" s="112"/>
      <c r="H27" s="174"/>
      <c r="I27" s="174"/>
      <c r="J27" s="174"/>
      <c r="K27" s="174"/>
      <c r="L27" s="174"/>
      <c r="M27" s="174"/>
      <c r="N27" s="174"/>
    </row>
    <row r="28" spans="1:14" s="3" customFormat="1" x14ac:dyDescent="0.3">
      <c r="A28"/>
      <c r="B28"/>
      <c r="C28"/>
      <c r="D28"/>
      <c r="E28"/>
      <c r="G28" s="112"/>
      <c r="H28" s="174"/>
      <c r="I28" s="174"/>
      <c r="J28" s="174"/>
      <c r="K28" s="174"/>
      <c r="L28" s="174"/>
      <c r="M28" s="174"/>
      <c r="N28" s="174"/>
    </row>
    <row r="29" spans="1:14" s="3" customFormat="1" x14ac:dyDescent="0.3">
      <c r="A29"/>
      <c r="B29"/>
      <c r="C29"/>
      <c r="D29"/>
      <c r="E29"/>
      <c r="G29" s="112"/>
      <c r="H29" s="174"/>
      <c r="I29" s="174"/>
      <c r="J29" s="174"/>
      <c r="K29" s="174"/>
      <c r="L29" s="174"/>
      <c r="M29" s="174"/>
      <c r="N29" s="174"/>
    </row>
    <row r="30" spans="1:14" s="3" customFormat="1" x14ac:dyDescent="0.3">
      <c r="A30"/>
      <c r="B30"/>
      <c r="C30"/>
      <c r="D30"/>
      <c r="E30"/>
      <c r="G30" s="112"/>
      <c r="H30" s="174"/>
      <c r="I30" s="174"/>
      <c r="J30" s="174"/>
      <c r="K30" s="174"/>
      <c r="L30" s="174"/>
      <c r="M30" s="174"/>
      <c r="N30" s="174"/>
    </row>
    <row r="31" spans="1:14" s="3" customFormat="1" x14ac:dyDescent="0.3">
      <c r="A31"/>
      <c r="B31"/>
      <c r="C31"/>
      <c r="D31"/>
      <c r="E31"/>
      <c r="G31" s="112"/>
      <c r="H31" s="174"/>
      <c r="I31" s="174"/>
      <c r="J31" s="174"/>
      <c r="K31" s="174"/>
      <c r="L31" s="174"/>
      <c r="M31" s="174"/>
      <c r="N31" s="174"/>
    </row>
    <row r="32" spans="1:14" s="3" customFormat="1" x14ac:dyDescent="0.3">
      <c r="A32"/>
      <c r="B32"/>
      <c r="C32"/>
      <c r="D32"/>
      <c r="E32"/>
      <c r="G32" s="112"/>
      <c r="H32" s="174"/>
      <c r="I32" s="174"/>
      <c r="J32" s="174"/>
      <c r="K32" s="174"/>
      <c r="L32" s="174"/>
      <c r="M32" s="174"/>
      <c r="N32" s="174"/>
    </row>
    <row r="33" spans="1:14" s="3" customFormat="1" x14ac:dyDescent="0.3">
      <c r="A33"/>
      <c r="B33"/>
      <c r="C33"/>
      <c r="D33"/>
      <c r="E33"/>
      <c r="G33" s="112"/>
      <c r="H33" s="174"/>
      <c r="I33" s="174"/>
      <c r="J33" s="174"/>
      <c r="K33" s="174"/>
      <c r="L33" s="174"/>
      <c r="M33" s="174"/>
      <c r="N33" s="174"/>
    </row>
    <row r="34" spans="1:14" s="3" customFormat="1" x14ac:dyDescent="0.3">
      <c r="A34"/>
      <c r="B34"/>
      <c r="C34"/>
      <c r="D34"/>
      <c r="E34"/>
      <c r="G34" s="112"/>
      <c r="H34" s="174"/>
      <c r="I34" s="174"/>
      <c r="J34" s="174"/>
      <c r="K34" s="174"/>
      <c r="L34" s="174"/>
      <c r="M34" s="174"/>
      <c r="N34" s="174"/>
    </row>
    <row r="35" spans="1:14" s="3" customFormat="1" x14ac:dyDescent="0.3">
      <c r="A35"/>
      <c r="B35"/>
      <c r="C35"/>
      <c r="D35"/>
      <c r="E35"/>
      <c r="G35" s="112"/>
      <c r="H35" s="174"/>
      <c r="I35" s="174"/>
      <c r="J35" s="174"/>
      <c r="K35" s="174"/>
      <c r="L35" s="174"/>
      <c r="M35" s="174"/>
      <c r="N35" s="174"/>
    </row>
    <row r="36" spans="1:14" s="3" customFormat="1" x14ac:dyDescent="0.3">
      <c r="A36"/>
      <c r="B36"/>
      <c r="C36"/>
      <c r="D36"/>
      <c r="E36"/>
      <c r="G36" s="112"/>
      <c r="H36" s="174"/>
      <c r="I36" s="174"/>
      <c r="J36" s="174"/>
      <c r="K36" s="174"/>
      <c r="L36" s="174"/>
      <c r="M36" s="174"/>
      <c r="N36" s="174"/>
    </row>
    <row r="37" spans="1:14" s="3" customFormat="1" x14ac:dyDescent="0.3">
      <c r="A37"/>
      <c r="B37"/>
      <c r="C37"/>
      <c r="D37"/>
      <c r="E37"/>
      <c r="G37" s="112"/>
      <c r="H37" s="174"/>
      <c r="I37" s="174"/>
      <c r="J37" s="174"/>
      <c r="K37" s="174"/>
      <c r="L37" s="174"/>
      <c r="M37" s="174"/>
      <c r="N37" s="174"/>
    </row>
    <row r="38" spans="1:14" s="3" customFormat="1" x14ac:dyDescent="0.3">
      <c r="A38"/>
      <c r="B38"/>
      <c r="C38"/>
      <c r="D38"/>
      <c r="E38"/>
      <c r="G38" s="112"/>
      <c r="H38" s="174"/>
      <c r="I38" s="174"/>
      <c r="J38" s="174"/>
      <c r="K38" s="174"/>
      <c r="L38" s="174"/>
      <c r="M38" s="174"/>
      <c r="N38" s="174"/>
    </row>
    <row r="39" spans="1:14" s="3" customFormat="1" x14ac:dyDescent="0.3">
      <c r="A39"/>
      <c r="B39"/>
      <c r="C39"/>
      <c r="D39"/>
      <c r="E39"/>
      <c r="G39" s="112"/>
      <c r="H39" s="174"/>
      <c r="I39" s="174"/>
      <c r="J39" s="174"/>
      <c r="K39" s="174"/>
      <c r="L39" s="174"/>
      <c r="M39" s="174"/>
      <c r="N39" s="174"/>
    </row>
    <row r="40" spans="1:14" s="3" customFormat="1" x14ac:dyDescent="0.3">
      <c r="A40"/>
      <c r="B40"/>
      <c r="C40"/>
      <c r="D40"/>
      <c r="E40"/>
      <c r="G40" s="112"/>
      <c r="H40" s="174"/>
      <c r="I40" s="174"/>
      <c r="J40" s="174"/>
      <c r="K40" s="174"/>
      <c r="L40" s="174"/>
      <c r="M40" s="174"/>
      <c r="N40" s="174"/>
    </row>
    <row r="41" spans="1:14" s="3" customFormat="1" x14ac:dyDescent="0.3">
      <c r="A41"/>
      <c r="B41"/>
      <c r="C41"/>
      <c r="D41"/>
      <c r="E41"/>
      <c r="G41" s="112"/>
      <c r="H41" s="174"/>
      <c r="I41" s="174"/>
      <c r="J41" s="174"/>
      <c r="K41" s="174"/>
      <c r="L41" s="174"/>
      <c r="M41" s="174"/>
      <c r="N41" s="174"/>
    </row>
    <row r="42" spans="1:14" s="3" customFormat="1" x14ac:dyDescent="0.3">
      <c r="A42"/>
      <c r="B42"/>
      <c r="C42"/>
      <c r="D42"/>
      <c r="E42"/>
      <c r="G42" s="112"/>
      <c r="H42" s="174"/>
      <c r="I42" s="174"/>
      <c r="J42" s="174"/>
      <c r="K42" s="174"/>
      <c r="L42" s="174"/>
      <c r="M42" s="174"/>
      <c r="N42" s="174"/>
    </row>
    <row r="43" spans="1:14" s="3" customFormat="1" x14ac:dyDescent="0.3">
      <c r="A43"/>
      <c r="B43"/>
      <c r="C43"/>
      <c r="D43"/>
      <c r="E43"/>
      <c r="G43" s="112"/>
      <c r="H43" s="174"/>
      <c r="I43" s="174"/>
      <c r="J43" s="174"/>
      <c r="K43" s="174"/>
      <c r="L43" s="174"/>
      <c r="M43" s="174"/>
      <c r="N43" s="174"/>
    </row>
    <row r="44" spans="1:14" s="3" customFormat="1" x14ac:dyDescent="0.3">
      <c r="A44"/>
      <c r="B44"/>
      <c r="C44"/>
      <c r="D44"/>
      <c r="E44"/>
      <c r="G44" s="112"/>
      <c r="H44" s="174"/>
      <c r="I44" s="174"/>
      <c r="J44" s="174"/>
      <c r="K44" s="174"/>
      <c r="L44" s="174"/>
      <c r="M44" s="174"/>
      <c r="N44" s="174"/>
    </row>
    <row r="45" spans="1:14" s="3" customFormat="1" x14ac:dyDescent="0.3">
      <c r="A45"/>
      <c r="B45"/>
      <c r="C45"/>
      <c r="D45"/>
      <c r="E45"/>
      <c r="G45" s="112"/>
      <c r="H45" s="174"/>
      <c r="I45" s="174"/>
      <c r="J45" s="174"/>
      <c r="K45" s="174"/>
      <c r="L45" s="174"/>
      <c r="M45" s="174"/>
      <c r="N45" s="174"/>
    </row>
    <row r="46" spans="1:14" s="3" customFormat="1" x14ac:dyDescent="0.3">
      <c r="A46"/>
      <c r="B46"/>
      <c r="C46"/>
      <c r="D46"/>
      <c r="E46"/>
      <c r="G46" s="112"/>
      <c r="H46" s="174"/>
      <c r="I46" s="174"/>
      <c r="J46" s="174"/>
      <c r="K46" s="174"/>
      <c r="L46" s="174"/>
      <c r="M46" s="174"/>
      <c r="N46" s="174"/>
    </row>
    <row r="47" spans="1:14" s="3" customFormat="1" x14ac:dyDescent="0.3">
      <c r="A47"/>
      <c r="B47"/>
      <c r="C47"/>
      <c r="D47"/>
      <c r="E47"/>
      <c r="G47" s="112"/>
      <c r="H47" s="174"/>
      <c r="I47" s="174"/>
      <c r="J47" s="174"/>
      <c r="K47" s="174"/>
      <c r="L47" s="174"/>
      <c r="M47" s="174"/>
      <c r="N47" s="174"/>
    </row>
    <row r="48" spans="1:14" s="3" customFormat="1" x14ac:dyDescent="0.3">
      <c r="A48"/>
      <c r="B48"/>
      <c r="C48"/>
      <c r="D48"/>
      <c r="E48"/>
      <c r="G48" s="112"/>
      <c r="H48" s="174"/>
      <c r="I48" s="174"/>
      <c r="J48" s="174"/>
      <c r="K48" s="174"/>
      <c r="L48" s="174"/>
      <c r="M48" s="174"/>
      <c r="N48" s="174"/>
    </row>
    <row r="49" spans="1:14" s="3" customFormat="1" x14ac:dyDescent="0.3">
      <c r="A49"/>
      <c r="B49"/>
      <c r="C49"/>
      <c r="D49"/>
      <c r="E49"/>
      <c r="G49" s="112"/>
      <c r="H49" s="174"/>
      <c r="I49" s="174"/>
      <c r="J49" s="174"/>
      <c r="K49" s="174"/>
      <c r="L49" s="174"/>
      <c r="M49" s="174"/>
      <c r="N49" s="174"/>
    </row>
    <row r="50" spans="1:14" s="3" customFormat="1" x14ac:dyDescent="0.3">
      <c r="A50"/>
      <c r="B50"/>
      <c r="C50"/>
      <c r="D50"/>
      <c r="E50"/>
      <c r="G50" s="112"/>
      <c r="H50" s="174"/>
      <c r="I50" s="174"/>
      <c r="J50" s="174"/>
      <c r="K50" s="174"/>
      <c r="L50" s="174"/>
      <c r="M50" s="174"/>
      <c r="N50" s="174"/>
    </row>
    <row r="51" spans="1:14" s="3" customFormat="1" x14ac:dyDescent="0.3">
      <c r="A51"/>
      <c r="B51"/>
      <c r="C51"/>
      <c r="D51"/>
      <c r="E51"/>
      <c r="G51" s="112"/>
      <c r="H51" s="174"/>
      <c r="I51" s="174"/>
      <c r="J51" s="174"/>
      <c r="K51" s="174"/>
      <c r="L51" s="174"/>
      <c r="M51" s="174"/>
      <c r="N51" s="174"/>
    </row>
    <row r="52" spans="1:14" s="3" customFormat="1" x14ac:dyDescent="0.3">
      <c r="A52"/>
      <c r="B52"/>
      <c r="C52"/>
      <c r="D52"/>
      <c r="E52"/>
      <c r="G52" s="112"/>
      <c r="H52" s="174"/>
      <c r="I52" s="174"/>
      <c r="J52" s="174"/>
      <c r="K52" s="174"/>
      <c r="L52" s="174"/>
      <c r="M52" s="174"/>
      <c r="N52" s="174"/>
    </row>
    <row r="53" spans="1:14" s="3" customFormat="1" x14ac:dyDescent="0.3">
      <c r="A53"/>
      <c r="B53"/>
      <c r="C53"/>
      <c r="D53"/>
      <c r="E53"/>
      <c r="G53" s="112"/>
      <c r="H53" s="111"/>
      <c r="I53" s="111"/>
      <c r="J53" s="111"/>
      <c r="K53" s="111"/>
      <c r="L53" s="111"/>
      <c r="M53" s="111"/>
      <c r="N53" s="111"/>
    </row>
    <row r="54" spans="1:14" s="3" customFormat="1" x14ac:dyDescent="0.3">
      <c r="A54"/>
      <c r="B54"/>
      <c r="C54"/>
      <c r="D54"/>
      <c r="E54"/>
      <c r="G54" s="112"/>
      <c r="H54" s="111"/>
      <c r="I54" s="111"/>
      <c r="J54" s="111"/>
      <c r="K54" s="111"/>
      <c r="L54" s="111"/>
      <c r="M54" s="111"/>
      <c r="N54" s="111"/>
    </row>
    <row r="55" spans="1:14" s="3" customFormat="1" x14ac:dyDescent="0.3">
      <c r="A55"/>
      <c r="B55"/>
      <c r="C55"/>
      <c r="D55"/>
      <c r="E55"/>
      <c r="G55" s="112"/>
      <c r="H55" s="111"/>
      <c r="I55" s="111"/>
      <c r="J55" s="111"/>
      <c r="K55" s="111"/>
      <c r="L55" s="111"/>
      <c r="M55" s="111"/>
      <c r="N55" s="111"/>
    </row>
    <row r="56" spans="1:14" s="3" customFormat="1" x14ac:dyDescent="0.3">
      <c r="A56"/>
      <c r="B56"/>
      <c r="C56"/>
      <c r="D56"/>
      <c r="E56"/>
      <c r="G56" s="112"/>
      <c r="H56" s="111"/>
      <c r="I56" s="111"/>
      <c r="J56" s="111"/>
      <c r="K56" s="111"/>
      <c r="L56" s="111"/>
      <c r="M56" s="111"/>
      <c r="N56" s="111"/>
    </row>
    <row r="57" spans="1:14" s="3" customFormat="1" x14ac:dyDescent="0.3">
      <c r="A57"/>
      <c r="B57"/>
      <c r="C57"/>
      <c r="D57"/>
      <c r="E57"/>
      <c r="G57" s="112"/>
      <c r="H57" s="111"/>
      <c r="I57" s="111"/>
      <c r="J57" s="111"/>
      <c r="K57" s="111"/>
      <c r="L57" s="111"/>
      <c r="M57" s="111"/>
      <c r="N57" s="111"/>
    </row>
    <row r="58" spans="1:14" s="3" customFormat="1" x14ac:dyDescent="0.3">
      <c r="A58"/>
      <c r="B58"/>
      <c r="C58"/>
      <c r="D58"/>
      <c r="E58"/>
      <c r="G58" s="112"/>
      <c r="H58" s="111"/>
      <c r="I58" s="111"/>
      <c r="J58" s="111"/>
      <c r="K58" s="111"/>
      <c r="L58" s="111"/>
      <c r="M58" s="111"/>
      <c r="N58" s="111"/>
    </row>
    <row r="59" spans="1:14" s="3" customFormat="1" x14ac:dyDescent="0.3">
      <c r="A59"/>
      <c r="B59"/>
      <c r="C59"/>
      <c r="D59"/>
      <c r="E59"/>
      <c r="G59" s="112"/>
      <c r="H59" s="111"/>
      <c r="I59" s="111"/>
      <c r="J59" s="111"/>
      <c r="K59" s="111"/>
      <c r="L59" s="111"/>
      <c r="M59" s="111"/>
      <c r="N59" s="111"/>
    </row>
    <row r="60" spans="1:14" s="3" customFormat="1" x14ac:dyDescent="0.3">
      <c r="A60"/>
      <c r="B60"/>
      <c r="C60"/>
      <c r="D60"/>
      <c r="E60"/>
      <c r="G60" s="112"/>
      <c r="H60" s="111"/>
      <c r="I60" s="111"/>
      <c r="J60" s="111"/>
      <c r="K60" s="111"/>
      <c r="L60" s="111"/>
      <c r="M60" s="111"/>
      <c r="N60" s="111"/>
    </row>
    <row r="61" spans="1:14" s="3" customFormat="1" x14ac:dyDescent="0.3">
      <c r="A61"/>
      <c r="B61"/>
      <c r="C61"/>
      <c r="D61"/>
      <c r="E61"/>
      <c r="G61" s="112"/>
      <c r="H61" s="111"/>
      <c r="I61" s="111"/>
      <c r="J61" s="111"/>
      <c r="K61" s="111"/>
      <c r="L61" s="111"/>
      <c r="M61" s="111"/>
      <c r="N61" s="111"/>
    </row>
    <row r="62" spans="1:14" s="3" customFormat="1" x14ac:dyDescent="0.3">
      <c r="A62"/>
      <c r="B62"/>
      <c r="C62"/>
      <c r="D62"/>
      <c r="E62"/>
      <c r="G62" s="112"/>
      <c r="H62" s="111"/>
      <c r="I62" s="111"/>
      <c r="J62" s="111"/>
      <c r="K62" s="111"/>
      <c r="L62" s="111"/>
      <c r="M62" s="111"/>
      <c r="N62" s="111"/>
    </row>
    <row r="63" spans="1:14" s="3" customFormat="1" x14ac:dyDescent="0.3">
      <c r="A63"/>
      <c r="B63"/>
      <c r="C63"/>
      <c r="D63"/>
      <c r="E63"/>
      <c r="G63" s="112"/>
      <c r="H63" s="111"/>
      <c r="I63" s="111"/>
      <c r="J63" s="111"/>
      <c r="K63" s="111"/>
      <c r="L63" s="111"/>
      <c r="M63" s="111"/>
      <c r="N63" s="111"/>
    </row>
    <row r="64" spans="1:14" s="3" customFormat="1" x14ac:dyDescent="0.3">
      <c r="A64"/>
      <c r="B64"/>
      <c r="C64"/>
      <c r="D64"/>
      <c r="E64"/>
      <c r="G64" s="112"/>
      <c r="H64" s="111"/>
      <c r="I64" s="111"/>
      <c r="J64" s="111"/>
      <c r="K64" s="111"/>
      <c r="L64" s="111"/>
      <c r="M64" s="111"/>
      <c r="N64" s="111"/>
    </row>
    <row r="65" spans="1:14" s="3" customFormat="1" x14ac:dyDescent="0.3">
      <c r="A65"/>
      <c r="B65"/>
      <c r="C65"/>
      <c r="D65"/>
      <c r="E65"/>
      <c r="G65" s="112"/>
      <c r="H65" s="111"/>
      <c r="I65" s="111"/>
      <c r="J65" s="111"/>
      <c r="K65" s="111"/>
      <c r="L65" s="111"/>
      <c r="M65" s="111"/>
      <c r="N65" s="111"/>
    </row>
    <row r="66" spans="1:14" s="3" customFormat="1" x14ac:dyDescent="0.3">
      <c r="A66"/>
      <c r="B66"/>
      <c r="C66"/>
      <c r="D66"/>
      <c r="E66"/>
      <c r="G66" s="112"/>
      <c r="H66" s="111"/>
      <c r="I66" s="111"/>
      <c r="J66" s="111"/>
      <c r="K66" s="111"/>
      <c r="L66" s="111"/>
      <c r="M66" s="111"/>
      <c r="N66" s="111"/>
    </row>
    <row r="67" spans="1:14" s="3" customFormat="1" x14ac:dyDescent="0.3">
      <c r="A67"/>
      <c r="B67"/>
      <c r="C67"/>
      <c r="D67"/>
      <c r="E67"/>
      <c r="G67" s="112"/>
      <c r="H67" s="111"/>
      <c r="I67" s="111"/>
      <c r="J67" s="111"/>
      <c r="K67" s="111"/>
      <c r="L67" s="111"/>
      <c r="M67" s="111"/>
      <c r="N67" s="111"/>
    </row>
    <row r="68" spans="1:14" s="3" customFormat="1" x14ac:dyDescent="0.3">
      <c r="A68"/>
      <c r="B68"/>
      <c r="C68"/>
      <c r="D68"/>
      <c r="E68"/>
      <c r="G68" s="112"/>
      <c r="H68" s="141"/>
      <c r="I68" s="141"/>
      <c r="J68" s="141"/>
      <c r="K68" s="141"/>
      <c r="L68" s="141"/>
      <c r="M68" s="141"/>
      <c r="N68" s="111"/>
    </row>
    <row r="69" spans="1:14" s="3" customFormat="1" x14ac:dyDescent="0.3">
      <c r="A69"/>
      <c r="B69"/>
      <c r="C69"/>
      <c r="D69"/>
      <c r="E69"/>
      <c r="G69" s="112"/>
      <c r="H69" s="111"/>
      <c r="I69" s="111"/>
      <c r="J69" s="111"/>
      <c r="K69" s="111"/>
      <c r="L69" s="111"/>
      <c r="M69" s="111"/>
      <c r="N69" s="111"/>
    </row>
    <row r="70" spans="1:14" s="3" customFormat="1" x14ac:dyDescent="0.3">
      <c r="A70"/>
      <c r="B70"/>
      <c r="C70"/>
      <c r="D70"/>
      <c r="E70"/>
      <c r="G70" s="112"/>
      <c r="H70" s="111"/>
      <c r="I70" s="111"/>
      <c r="J70" s="111"/>
      <c r="K70" s="111"/>
      <c r="L70" s="111"/>
      <c r="M70" s="111"/>
      <c r="N70" s="111"/>
    </row>
    <row r="71" spans="1:14" s="3" customFormat="1" x14ac:dyDescent="0.3">
      <c r="A71"/>
      <c r="B71"/>
      <c r="C71"/>
      <c r="D71"/>
      <c r="E71"/>
      <c r="G71" s="112"/>
      <c r="H71" s="111"/>
      <c r="I71" s="111"/>
      <c r="J71" s="111"/>
      <c r="K71" s="111"/>
      <c r="L71" s="111"/>
      <c r="M71" s="111"/>
      <c r="N71" s="111"/>
    </row>
    <row r="72" spans="1:14" s="3" customFormat="1" x14ac:dyDescent="0.3">
      <c r="A72"/>
      <c r="B72"/>
      <c r="C72"/>
      <c r="D72"/>
      <c r="E72"/>
      <c r="G72" s="112"/>
      <c r="H72" s="111"/>
      <c r="I72" s="111"/>
      <c r="J72" s="111"/>
      <c r="K72" s="111"/>
      <c r="L72" s="111"/>
      <c r="M72" s="111"/>
      <c r="N72" s="111"/>
    </row>
    <row r="73" spans="1:14" s="3" customFormat="1" x14ac:dyDescent="0.3">
      <c r="A73"/>
      <c r="B73"/>
      <c r="C73"/>
      <c r="D73"/>
      <c r="E73"/>
      <c r="G73" s="112"/>
      <c r="H73" s="111"/>
      <c r="I73" s="111"/>
      <c r="J73" s="111"/>
      <c r="K73" s="111"/>
      <c r="L73" s="111"/>
      <c r="M73" s="111"/>
      <c r="N73" s="111"/>
    </row>
    <row r="74" spans="1:14" s="3" customFormat="1" x14ac:dyDescent="0.3">
      <c r="A74"/>
      <c r="B74"/>
      <c r="C74"/>
      <c r="D74"/>
      <c r="E74"/>
      <c r="G74" s="112"/>
      <c r="H74" s="111"/>
      <c r="I74" s="111"/>
      <c r="J74" s="111"/>
      <c r="K74" s="111"/>
      <c r="L74" s="111"/>
      <c r="M74" s="111"/>
      <c r="N74" s="111"/>
    </row>
    <row r="75" spans="1:14" s="3" customFormat="1" x14ac:dyDescent="0.3">
      <c r="A75"/>
      <c r="B75"/>
      <c r="C75"/>
      <c r="D75"/>
      <c r="E75"/>
      <c r="G75" s="112"/>
      <c r="H75" s="111"/>
      <c r="I75" s="111"/>
      <c r="J75" s="111"/>
      <c r="K75" s="111"/>
      <c r="L75" s="111"/>
      <c r="M75" s="111"/>
      <c r="N75" s="111"/>
    </row>
    <row r="76" spans="1:14" s="3" customFormat="1" x14ac:dyDescent="0.3">
      <c r="A76"/>
      <c r="B76"/>
      <c r="C76"/>
      <c r="D76"/>
      <c r="E76"/>
      <c r="G76" s="112"/>
      <c r="H76" s="111"/>
      <c r="I76" s="111"/>
      <c r="J76" s="111"/>
      <c r="K76" s="111"/>
      <c r="L76" s="111"/>
      <c r="M76" s="111"/>
      <c r="N76" s="111"/>
    </row>
    <row r="77" spans="1:14" s="3" customFormat="1" x14ac:dyDescent="0.3">
      <c r="A77"/>
      <c r="B77"/>
      <c r="C77"/>
      <c r="D77"/>
      <c r="E77"/>
      <c r="G77" s="112"/>
      <c r="H77" s="111"/>
      <c r="I77" s="111"/>
      <c r="J77" s="111"/>
      <c r="K77" s="111"/>
      <c r="L77" s="111"/>
      <c r="M77" s="111"/>
      <c r="N77" s="111"/>
    </row>
    <row r="78" spans="1:14" s="3" customFormat="1" x14ac:dyDescent="0.3">
      <c r="A78"/>
      <c r="B78"/>
      <c r="C78"/>
      <c r="D78"/>
      <c r="E78"/>
      <c r="G78" s="112"/>
      <c r="H78" s="111"/>
      <c r="I78" s="111"/>
      <c r="J78" s="111"/>
      <c r="K78" s="111"/>
      <c r="L78" s="111"/>
      <c r="M78" s="111"/>
      <c r="N78" s="111"/>
    </row>
    <row r="79" spans="1:14" s="3" customFormat="1" x14ac:dyDescent="0.3">
      <c r="A79"/>
      <c r="B79"/>
      <c r="C79"/>
      <c r="D79"/>
      <c r="E79"/>
      <c r="G79" s="112"/>
      <c r="H79" s="141"/>
      <c r="I79" s="141"/>
      <c r="J79" s="141"/>
      <c r="K79" s="141"/>
      <c r="L79" s="141"/>
      <c r="M79" s="141"/>
      <c r="N79" s="141"/>
    </row>
    <row r="80" spans="1:14" s="3" customFormat="1" x14ac:dyDescent="0.3">
      <c r="A80"/>
      <c r="B80"/>
      <c r="C80"/>
      <c r="D80"/>
      <c r="E80"/>
      <c r="G80" s="112"/>
      <c r="H80" s="111"/>
      <c r="I80" s="111"/>
      <c r="J80" s="111"/>
      <c r="K80" s="111"/>
      <c r="L80" s="111"/>
      <c r="M80" s="111"/>
      <c r="N80" s="111"/>
    </row>
    <row r="81" spans="1:14" s="3" customFormat="1" x14ac:dyDescent="0.3">
      <c r="A81"/>
      <c r="B81"/>
      <c r="C81"/>
      <c r="D81"/>
      <c r="E81"/>
      <c r="G81" s="112"/>
      <c r="H81" s="111"/>
      <c r="I81" s="111"/>
      <c r="J81" s="111"/>
      <c r="K81" s="111"/>
      <c r="L81" s="111"/>
      <c r="M81" s="111"/>
      <c r="N81" s="111"/>
    </row>
    <row r="82" spans="1:14" s="3" customFormat="1" x14ac:dyDescent="0.3">
      <c r="A82"/>
      <c r="B82"/>
      <c r="C82"/>
      <c r="D82"/>
      <c r="E82"/>
      <c r="G82" s="112"/>
      <c r="H82" s="111"/>
      <c r="I82" s="111"/>
      <c r="J82" s="111"/>
      <c r="K82" s="111"/>
      <c r="L82" s="111"/>
      <c r="M82" s="111"/>
      <c r="N82" s="111"/>
    </row>
    <row r="83" spans="1:14" s="3" customFormat="1" x14ac:dyDescent="0.3">
      <c r="A83"/>
      <c r="B83"/>
      <c r="C83"/>
      <c r="D83"/>
      <c r="E83"/>
      <c r="G83" s="112"/>
      <c r="H83" s="111"/>
      <c r="I83" s="111"/>
      <c r="J83" s="111"/>
      <c r="K83" s="111"/>
      <c r="L83" s="111"/>
      <c r="M83" s="111"/>
      <c r="N83" s="111"/>
    </row>
    <row r="84" spans="1:14" s="3" customFormat="1" x14ac:dyDescent="0.3">
      <c r="A84"/>
      <c r="B84"/>
      <c r="C84"/>
      <c r="D84"/>
      <c r="E84"/>
      <c r="G84" s="112"/>
      <c r="H84" s="111"/>
      <c r="I84" s="111"/>
      <c r="J84" s="111"/>
      <c r="K84" s="111"/>
      <c r="L84" s="111"/>
      <c r="M84" s="111"/>
      <c r="N84" s="111"/>
    </row>
    <row r="85" spans="1:14" s="3" customFormat="1" x14ac:dyDescent="0.3">
      <c r="A85"/>
      <c r="B85"/>
      <c r="C85"/>
      <c r="D85"/>
      <c r="E85"/>
      <c r="G85" s="112"/>
      <c r="H85" s="111"/>
      <c r="I85" s="111"/>
      <c r="J85" s="111"/>
      <c r="K85" s="111"/>
      <c r="L85" s="111"/>
      <c r="M85" s="111"/>
      <c r="N85" s="111"/>
    </row>
    <row r="86" spans="1:14" s="3" customFormat="1" x14ac:dyDescent="0.3">
      <c r="A86"/>
      <c r="B86"/>
      <c r="C86"/>
      <c r="D86"/>
      <c r="E86"/>
      <c r="G86" s="112"/>
      <c r="H86" s="111"/>
      <c r="I86" s="111"/>
      <c r="J86" s="111"/>
      <c r="K86" s="111"/>
      <c r="L86" s="111"/>
      <c r="M86" s="111"/>
      <c r="N86" s="111"/>
    </row>
    <row r="87" spans="1:14" s="3" customFormat="1" x14ac:dyDescent="0.3">
      <c r="A87"/>
      <c r="B87"/>
      <c r="C87"/>
      <c r="D87"/>
      <c r="E87"/>
      <c r="G87" s="112"/>
      <c r="H87" s="111"/>
      <c r="I87" s="111"/>
      <c r="J87" s="111"/>
      <c r="K87" s="111"/>
      <c r="L87" s="111"/>
      <c r="M87" s="111"/>
      <c r="N87" s="111"/>
    </row>
    <row r="88" spans="1:14" s="3" customFormat="1" x14ac:dyDescent="0.3">
      <c r="A88"/>
      <c r="B88"/>
      <c r="C88"/>
      <c r="D88"/>
      <c r="E88"/>
      <c r="G88" s="112"/>
      <c r="H88" s="111"/>
      <c r="I88" s="111"/>
      <c r="J88" s="111"/>
      <c r="K88" s="111"/>
      <c r="L88" s="111"/>
      <c r="M88" s="111"/>
      <c r="N88" s="111"/>
    </row>
    <row r="89" spans="1:14" s="3" customFormat="1" x14ac:dyDescent="0.3">
      <c r="A89"/>
      <c r="B89"/>
      <c r="C89"/>
      <c r="D89"/>
      <c r="E89"/>
      <c r="G89" s="112"/>
      <c r="H89" s="111"/>
      <c r="I89" s="111"/>
      <c r="J89" s="111"/>
      <c r="K89" s="111"/>
      <c r="L89" s="111"/>
      <c r="M89" s="111"/>
      <c r="N89" s="111"/>
    </row>
    <row r="90" spans="1:14" s="3" customFormat="1" x14ac:dyDescent="0.3">
      <c r="A90"/>
      <c r="B90"/>
      <c r="C90"/>
      <c r="D90"/>
      <c r="E90"/>
      <c r="G90" s="112"/>
      <c r="H90" s="111"/>
      <c r="I90" s="111"/>
      <c r="J90" s="111"/>
      <c r="K90" s="111"/>
      <c r="L90" s="111"/>
      <c r="M90" s="111"/>
      <c r="N90" s="111"/>
    </row>
    <row r="91" spans="1:14" s="3" customFormat="1" x14ac:dyDescent="0.3">
      <c r="A91"/>
      <c r="B91"/>
      <c r="C91"/>
      <c r="D91"/>
      <c r="E91"/>
      <c r="G91" s="112"/>
      <c r="H91" s="111"/>
      <c r="I91" s="111"/>
      <c r="J91" s="111"/>
      <c r="K91" s="111"/>
      <c r="L91" s="111"/>
      <c r="M91" s="111"/>
      <c r="N91" s="111"/>
    </row>
    <row r="92" spans="1:14" s="3" customFormat="1" x14ac:dyDescent="0.3">
      <c r="A92"/>
      <c r="B92"/>
      <c r="C92"/>
      <c r="D92"/>
      <c r="E92"/>
      <c r="G92" s="112"/>
      <c r="H92" s="111"/>
      <c r="I92" s="111"/>
      <c r="J92" s="111"/>
      <c r="K92" s="111"/>
      <c r="L92" s="111"/>
      <c r="M92" s="111"/>
      <c r="N92" s="111"/>
    </row>
    <row r="93" spans="1:14" s="3" customFormat="1" x14ac:dyDescent="0.3">
      <c r="A93"/>
      <c r="B93"/>
      <c r="C93"/>
      <c r="D93"/>
      <c r="E93"/>
      <c r="G93" s="112"/>
      <c r="H93" s="111"/>
      <c r="I93" s="111"/>
      <c r="J93" s="111"/>
      <c r="K93" s="111"/>
      <c r="L93" s="111"/>
      <c r="M93" s="111"/>
      <c r="N93" s="111"/>
    </row>
    <row r="94" spans="1:14" s="3" customFormat="1" x14ac:dyDescent="0.3">
      <c r="A94"/>
      <c r="B94"/>
      <c r="C94"/>
      <c r="D94"/>
      <c r="E94"/>
      <c r="G94" s="112"/>
      <c r="H94" s="111"/>
      <c r="I94" s="111"/>
      <c r="J94" s="111"/>
      <c r="K94" s="111"/>
      <c r="L94" s="111"/>
      <c r="M94" s="111"/>
      <c r="N94" s="111"/>
    </row>
    <row r="95" spans="1:14" s="3" customFormat="1" x14ac:dyDescent="0.3">
      <c r="A95"/>
      <c r="B95"/>
      <c r="C95"/>
      <c r="D95"/>
      <c r="E95"/>
      <c r="G95" s="112"/>
      <c r="H95" s="111"/>
      <c r="I95" s="111"/>
      <c r="J95" s="111"/>
      <c r="K95" s="111"/>
      <c r="L95" s="111"/>
      <c r="M95" s="111"/>
      <c r="N95" s="111"/>
    </row>
    <row r="96" spans="1:14" s="3" customFormat="1" x14ac:dyDescent="0.3">
      <c r="A96"/>
      <c r="B96"/>
      <c r="C96"/>
      <c r="D96"/>
      <c r="E96"/>
      <c r="G96" s="112"/>
      <c r="H96" s="111"/>
      <c r="I96" s="111"/>
      <c r="J96" s="111"/>
      <c r="K96" s="111"/>
      <c r="L96" s="111"/>
      <c r="M96" s="111"/>
      <c r="N96" s="111"/>
    </row>
    <row r="97" spans="1:14" s="3" customFormat="1" x14ac:dyDescent="0.3">
      <c r="A97"/>
      <c r="B97"/>
      <c r="C97"/>
      <c r="D97"/>
      <c r="E97"/>
      <c r="G97" s="112"/>
      <c r="H97" s="111"/>
      <c r="I97" s="111"/>
      <c r="J97" s="111"/>
      <c r="K97" s="111"/>
      <c r="L97" s="111"/>
      <c r="M97" s="111"/>
      <c r="N97" s="111"/>
    </row>
    <row r="98" spans="1:14" s="3" customFormat="1" x14ac:dyDescent="0.3">
      <c r="A98"/>
      <c r="B98"/>
      <c r="C98"/>
      <c r="D98"/>
      <c r="E98"/>
      <c r="G98" s="112"/>
      <c r="H98" s="111"/>
      <c r="I98" s="111"/>
      <c r="J98" s="111"/>
      <c r="K98" s="111"/>
      <c r="L98" s="111"/>
      <c r="M98" s="111"/>
      <c r="N98" s="111"/>
    </row>
    <row r="99" spans="1:14" s="3" customFormat="1" x14ac:dyDescent="0.3">
      <c r="A99"/>
      <c r="B99"/>
      <c r="C99"/>
      <c r="D99"/>
      <c r="E99"/>
      <c r="G99" s="112"/>
      <c r="H99" s="111"/>
      <c r="I99" s="111"/>
      <c r="J99" s="111"/>
      <c r="K99" s="111"/>
      <c r="L99" s="111"/>
      <c r="M99" s="111"/>
      <c r="N99" s="111"/>
    </row>
    <row r="100" spans="1:14" s="3" customFormat="1" x14ac:dyDescent="0.3">
      <c r="A100"/>
      <c r="B100"/>
      <c r="C100"/>
      <c r="D100"/>
      <c r="E100"/>
      <c r="G100" s="112"/>
      <c r="H100" s="111"/>
      <c r="I100" s="111"/>
      <c r="J100" s="111"/>
      <c r="K100" s="111"/>
      <c r="L100" s="111"/>
      <c r="M100" s="111"/>
      <c r="N100" s="111"/>
    </row>
    <row r="101" spans="1:14" s="3" customFormat="1" x14ac:dyDescent="0.3">
      <c r="A101"/>
      <c r="B101"/>
      <c r="C101"/>
      <c r="D101"/>
      <c r="E101"/>
      <c r="G101" s="112"/>
      <c r="H101" s="111"/>
      <c r="I101" s="111"/>
      <c r="J101" s="111"/>
      <c r="K101" s="111"/>
      <c r="L101" s="111"/>
      <c r="M101" s="111"/>
      <c r="N101" s="111"/>
    </row>
    <row r="102" spans="1:14" s="3" customFormat="1" x14ac:dyDescent="0.3">
      <c r="A102"/>
      <c r="B102"/>
      <c r="C102"/>
      <c r="D102"/>
      <c r="E102"/>
      <c r="G102" s="112"/>
      <c r="H102" s="111"/>
      <c r="I102" s="111"/>
      <c r="J102" s="111"/>
      <c r="K102" s="111"/>
      <c r="L102" s="111"/>
      <c r="M102" s="111"/>
      <c r="N102" s="111"/>
    </row>
    <row r="103" spans="1:14" s="3" customFormat="1" x14ac:dyDescent="0.3">
      <c r="A103"/>
      <c r="B103"/>
      <c r="C103"/>
      <c r="D103"/>
      <c r="E103"/>
      <c r="G103" s="112"/>
      <c r="H103" s="111"/>
      <c r="I103" s="111"/>
      <c r="J103" s="111"/>
      <c r="K103" s="111"/>
      <c r="L103" s="111"/>
      <c r="M103" s="111"/>
      <c r="N103" s="111"/>
    </row>
    <row r="104" spans="1:14" s="3" customFormat="1" x14ac:dyDescent="0.3">
      <c r="A104"/>
      <c r="B104"/>
      <c r="C104"/>
      <c r="D104"/>
      <c r="E104"/>
      <c r="G104" s="112"/>
      <c r="H104" s="111"/>
      <c r="I104" s="111"/>
      <c r="J104" s="111"/>
      <c r="K104" s="111"/>
      <c r="L104" s="111"/>
      <c r="M104" s="111"/>
      <c r="N104" s="111"/>
    </row>
    <row r="105" spans="1:14" s="3" customFormat="1" x14ac:dyDescent="0.3">
      <c r="A105"/>
      <c r="B105"/>
      <c r="C105"/>
      <c r="D105"/>
      <c r="E105"/>
      <c r="G105" s="112"/>
      <c r="H105" s="111"/>
      <c r="I105" s="111"/>
      <c r="J105" s="111"/>
      <c r="K105" s="111"/>
      <c r="L105" s="111"/>
      <c r="M105" s="111"/>
      <c r="N105" s="111"/>
    </row>
    <row r="106" spans="1:14" s="3" customFormat="1" x14ac:dyDescent="0.3">
      <c r="A106"/>
      <c r="B106"/>
      <c r="C106"/>
      <c r="D106"/>
      <c r="E106"/>
      <c r="G106" s="112"/>
      <c r="H106" s="111"/>
      <c r="I106" s="111"/>
      <c r="J106" s="111"/>
      <c r="K106" s="111"/>
      <c r="L106" s="111"/>
      <c r="M106" s="111"/>
      <c r="N106" s="111"/>
    </row>
    <row r="107" spans="1:14" s="3" customFormat="1" x14ac:dyDescent="0.3">
      <c r="A107"/>
      <c r="B107"/>
      <c r="C107"/>
      <c r="D107"/>
      <c r="E107"/>
      <c r="G107" s="112"/>
      <c r="H107" s="141"/>
      <c r="I107" s="141"/>
      <c r="J107" s="141"/>
      <c r="K107" s="141"/>
      <c r="L107" s="141"/>
      <c r="M107" s="141"/>
      <c r="N107" s="141"/>
    </row>
    <row r="108" spans="1:14" s="3" customFormat="1" x14ac:dyDescent="0.3">
      <c r="A108"/>
      <c r="B108"/>
      <c r="C108"/>
      <c r="D108"/>
      <c r="E108"/>
      <c r="G108" s="112"/>
      <c r="H108" s="111"/>
      <c r="I108" s="111"/>
      <c r="J108" s="111"/>
      <c r="K108" s="111"/>
      <c r="L108" s="111"/>
      <c r="M108" s="111"/>
      <c r="N108" s="111"/>
    </row>
    <row r="109" spans="1:14" s="3" customFormat="1" x14ac:dyDescent="0.3">
      <c r="A109"/>
      <c r="B109"/>
      <c r="C109"/>
      <c r="D109"/>
      <c r="E109"/>
      <c r="G109" s="112"/>
      <c r="H109" s="111"/>
      <c r="I109" s="111"/>
      <c r="J109" s="111"/>
      <c r="K109" s="111"/>
      <c r="L109" s="111"/>
      <c r="M109" s="111"/>
      <c r="N109" s="111"/>
    </row>
    <row r="110" spans="1:14" s="3" customFormat="1" x14ac:dyDescent="0.3">
      <c r="A110"/>
      <c r="B110"/>
      <c r="C110"/>
      <c r="D110"/>
      <c r="E110"/>
      <c r="G110" s="112"/>
      <c r="H110" s="141"/>
      <c r="I110" s="141"/>
      <c r="J110" s="141"/>
      <c r="K110" s="141"/>
      <c r="L110" s="141"/>
      <c r="M110" s="141"/>
      <c r="N110" s="111"/>
    </row>
    <row r="111" spans="1:14" s="3" customFormat="1" x14ac:dyDescent="0.3">
      <c r="A111"/>
      <c r="B111"/>
      <c r="C111"/>
      <c r="D111"/>
      <c r="E111"/>
      <c r="G111" s="112"/>
      <c r="H111" s="111"/>
      <c r="I111" s="111"/>
      <c r="J111" s="111"/>
      <c r="K111" s="111"/>
      <c r="L111" s="111"/>
      <c r="M111" s="111"/>
      <c r="N111" s="111"/>
    </row>
    <row r="112" spans="1:14" s="3" customFormat="1" x14ac:dyDescent="0.3">
      <c r="A112"/>
      <c r="B112"/>
      <c r="C112"/>
      <c r="D112"/>
      <c r="E112"/>
      <c r="G112" s="112"/>
      <c r="H112" s="111"/>
      <c r="I112" s="111"/>
      <c r="J112" s="111"/>
      <c r="K112" s="111"/>
      <c r="L112" s="111"/>
      <c r="M112" s="111"/>
      <c r="N112" s="111"/>
    </row>
    <row r="113" spans="1:14" s="3" customFormat="1" x14ac:dyDescent="0.3">
      <c r="A113"/>
      <c r="B113"/>
      <c r="C113"/>
      <c r="D113"/>
      <c r="E113"/>
      <c r="G113" s="112"/>
      <c r="H113" s="111"/>
      <c r="I113" s="111"/>
      <c r="J113" s="111"/>
      <c r="K113" s="111"/>
      <c r="L113" s="111"/>
      <c r="M113" s="111"/>
      <c r="N113" s="111"/>
    </row>
    <row r="114" spans="1:14" s="3" customFormat="1" x14ac:dyDescent="0.3">
      <c r="A114"/>
      <c r="B114"/>
      <c r="C114"/>
      <c r="D114"/>
      <c r="E114"/>
      <c r="G114" s="112"/>
      <c r="H114" s="111"/>
      <c r="I114" s="111"/>
      <c r="J114" s="111"/>
      <c r="K114" s="111"/>
      <c r="L114" s="111"/>
      <c r="M114" s="111"/>
      <c r="N114" s="111"/>
    </row>
    <row r="115" spans="1:14" s="3" customFormat="1" x14ac:dyDescent="0.3">
      <c r="A115"/>
      <c r="B115"/>
      <c r="C115"/>
      <c r="D115"/>
      <c r="E115"/>
      <c r="G115" s="112"/>
      <c r="H115" s="111"/>
      <c r="I115" s="111"/>
      <c r="J115" s="111"/>
      <c r="K115" s="111"/>
      <c r="L115" s="111"/>
      <c r="M115" s="111"/>
      <c r="N115" s="111"/>
    </row>
    <row r="116" spans="1:14" s="3" customFormat="1" x14ac:dyDescent="0.3">
      <c r="A116"/>
      <c r="B116"/>
      <c r="C116"/>
      <c r="D116"/>
      <c r="E116"/>
      <c r="G116" s="112"/>
      <c r="H116" s="111"/>
      <c r="I116" s="111"/>
      <c r="J116" s="111"/>
      <c r="K116" s="111"/>
      <c r="L116" s="111"/>
      <c r="M116" s="111"/>
      <c r="N116" s="111"/>
    </row>
    <row r="117" spans="1:14" s="3" customFormat="1" x14ac:dyDescent="0.3">
      <c r="A117"/>
      <c r="B117"/>
      <c r="C117"/>
      <c r="D117"/>
      <c r="E117"/>
      <c r="G117" s="112"/>
      <c r="H117" s="111"/>
      <c r="I117" s="111"/>
      <c r="J117" s="111"/>
      <c r="K117" s="111"/>
      <c r="L117" s="111"/>
      <c r="M117" s="111"/>
      <c r="N117" s="111"/>
    </row>
    <row r="118" spans="1:14" s="3" customFormat="1" x14ac:dyDescent="0.3">
      <c r="A118"/>
      <c r="B118"/>
      <c r="C118"/>
      <c r="D118"/>
      <c r="E118"/>
      <c r="G118" s="112"/>
      <c r="H118" s="111"/>
      <c r="I118" s="111"/>
      <c r="J118" s="111"/>
      <c r="K118" s="111"/>
      <c r="L118" s="111"/>
      <c r="M118" s="111"/>
      <c r="N118" s="111"/>
    </row>
    <row r="119" spans="1:14" s="3" customFormat="1" x14ac:dyDescent="0.3">
      <c r="A119"/>
      <c r="B119"/>
      <c r="C119"/>
      <c r="D119"/>
      <c r="E119"/>
      <c r="G119" s="112"/>
      <c r="H119" s="141"/>
      <c r="I119" s="141"/>
      <c r="J119" s="141"/>
      <c r="K119" s="141"/>
      <c r="L119" s="141"/>
      <c r="M119" s="141"/>
      <c r="N119" s="111"/>
    </row>
    <row r="120" spans="1:14" s="3" customFormat="1" x14ac:dyDescent="0.3">
      <c r="A120"/>
      <c r="B120"/>
      <c r="C120"/>
      <c r="D120"/>
      <c r="E120"/>
      <c r="G120" s="112"/>
      <c r="H120" s="111"/>
      <c r="I120" s="111"/>
      <c r="J120" s="111"/>
      <c r="K120" s="111"/>
      <c r="L120" s="111"/>
      <c r="M120" s="111"/>
      <c r="N120" s="111"/>
    </row>
    <row r="121" spans="1:14" s="3" customFormat="1" x14ac:dyDescent="0.3">
      <c r="A121"/>
      <c r="B121"/>
      <c r="C121"/>
      <c r="D121"/>
      <c r="E121"/>
      <c r="G121" s="112"/>
      <c r="H121" s="111"/>
      <c r="I121" s="111"/>
      <c r="J121" s="111"/>
      <c r="K121" s="111"/>
      <c r="L121" s="111"/>
      <c r="M121" s="111"/>
      <c r="N121" s="111"/>
    </row>
    <row r="122" spans="1:14" s="3" customFormat="1" x14ac:dyDescent="0.3">
      <c r="A122"/>
      <c r="B122"/>
      <c r="C122"/>
      <c r="D122"/>
      <c r="E122"/>
      <c r="G122" s="112"/>
      <c r="H122" s="111"/>
      <c r="I122" s="111"/>
      <c r="J122" s="111"/>
      <c r="K122" s="111"/>
      <c r="L122" s="111"/>
      <c r="M122" s="111"/>
      <c r="N122" s="111"/>
    </row>
    <row r="123" spans="1:14" s="3" customFormat="1" x14ac:dyDescent="0.3">
      <c r="A123"/>
      <c r="B123"/>
      <c r="C123"/>
      <c r="D123"/>
      <c r="E123"/>
      <c r="G123" s="112"/>
      <c r="H123" s="111"/>
      <c r="I123" s="111"/>
      <c r="J123" s="111"/>
      <c r="K123" s="111"/>
      <c r="L123" s="111"/>
      <c r="M123" s="111"/>
      <c r="N123" s="111"/>
    </row>
    <row r="124" spans="1:14" s="3" customFormat="1" x14ac:dyDescent="0.3">
      <c r="A124"/>
      <c r="B124"/>
      <c r="C124"/>
      <c r="D124"/>
      <c r="E124"/>
      <c r="G124" s="112"/>
      <c r="H124" s="111"/>
      <c r="I124" s="111"/>
      <c r="J124" s="111"/>
      <c r="K124" s="111"/>
      <c r="L124" s="111"/>
      <c r="M124" s="111"/>
      <c r="N124" s="111"/>
    </row>
    <row r="125" spans="1:14" s="3" customFormat="1" x14ac:dyDescent="0.3">
      <c r="A125"/>
      <c r="B125"/>
      <c r="C125"/>
      <c r="D125"/>
      <c r="E125"/>
      <c r="G125" s="112"/>
      <c r="H125" s="111"/>
      <c r="I125" s="111"/>
      <c r="J125" s="111"/>
      <c r="K125" s="111"/>
      <c r="L125" s="111"/>
      <c r="M125" s="111"/>
      <c r="N125" s="111"/>
    </row>
    <row r="126" spans="1:14" s="3" customFormat="1" x14ac:dyDescent="0.3">
      <c r="A126"/>
      <c r="B126"/>
      <c r="C126"/>
      <c r="D126"/>
      <c r="E126"/>
      <c r="G126" s="112"/>
      <c r="H126" s="111"/>
      <c r="I126" s="111"/>
      <c r="J126" s="111"/>
      <c r="K126" s="111"/>
      <c r="L126" s="111"/>
      <c r="M126" s="111"/>
      <c r="N126" s="111"/>
    </row>
    <row r="127" spans="1:14" s="3" customFormat="1" x14ac:dyDescent="0.3">
      <c r="A127"/>
      <c r="B127"/>
      <c r="C127"/>
      <c r="D127"/>
      <c r="E127"/>
      <c r="G127" s="112"/>
      <c r="H127" s="111"/>
      <c r="I127" s="111"/>
      <c r="J127" s="111"/>
      <c r="K127" s="111"/>
      <c r="L127" s="111"/>
      <c r="M127" s="111"/>
      <c r="N127" s="111"/>
    </row>
    <row r="128" spans="1:14" s="3" customFormat="1" x14ac:dyDescent="0.3">
      <c r="A128"/>
      <c r="B128"/>
      <c r="C128"/>
      <c r="D128"/>
      <c r="E128"/>
      <c r="G128" s="112"/>
      <c r="H128" s="111"/>
      <c r="I128" s="111"/>
      <c r="J128" s="111"/>
      <c r="K128" s="111"/>
      <c r="L128" s="111"/>
      <c r="M128" s="111"/>
      <c r="N128" s="111"/>
    </row>
    <row r="129" spans="1:14" s="3" customFormat="1" x14ac:dyDescent="0.3">
      <c r="A129"/>
      <c r="B129"/>
      <c r="C129"/>
      <c r="D129"/>
      <c r="E129"/>
      <c r="G129" s="112"/>
      <c r="H129" s="111"/>
      <c r="I129" s="111"/>
      <c r="J129" s="111"/>
      <c r="K129" s="111"/>
      <c r="L129" s="111"/>
      <c r="M129" s="111"/>
      <c r="N129" s="111"/>
    </row>
    <row r="130" spans="1:14" s="3" customFormat="1" x14ac:dyDescent="0.3">
      <c r="A130"/>
      <c r="B130"/>
      <c r="C130"/>
      <c r="D130"/>
      <c r="E130"/>
      <c r="G130" s="112"/>
      <c r="H130" s="111"/>
      <c r="I130" s="111"/>
      <c r="J130" s="111"/>
      <c r="K130" s="111"/>
      <c r="L130" s="111"/>
      <c r="M130" s="111"/>
      <c r="N130" s="111"/>
    </row>
    <row r="131" spans="1:14" s="3" customFormat="1" x14ac:dyDescent="0.3">
      <c r="A131"/>
      <c r="B131"/>
      <c r="C131"/>
      <c r="D131"/>
      <c r="E131"/>
      <c r="G131" s="112"/>
      <c r="H131" s="111"/>
      <c r="I131" s="111"/>
      <c r="J131" s="111"/>
      <c r="K131" s="111"/>
      <c r="L131" s="111"/>
      <c r="M131" s="111"/>
      <c r="N131" s="111"/>
    </row>
    <row r="132" spans="1:14" s="3" customFormat="1" x14ac:dyDescent="0.3">
      <c r="A132"/>
      <c r="B132"/>
      <c r="C132"/>
      <c r="D132"/>
      <c r="E132"/>
      <c r="G132" s="112"/>
      <c r="H132" s="111"/>
      <c r="I132" s="111"/>
      <c r="J132" s="111"/>
      <c r="K132" s="111"/>
      <c r="L132" s="111"/>
      <c r="M132" s="111"/>
      <c r="N132" s="111"/>
    </row>
    <row r="133" spans="1:14" s="3" customFormat="1" x14ac:dyDescent="0.3">
      <c r="A133"/>
      <c r="B133"/>
      <c r="C133"/>
      <c r="D133"/>
      <c r="E133"/>
      <c r="G133" s="112"/>
      <c r="H133" s="111"/>
      <c r="I133" s="111"/>
      <c r="J133" s="111"/>
      <c r="K133" s="111"/>
      <c r="L133" s="111"/>
      <c r="M133" s="111"/>
      <c r="N133" s="111"/>
    </row>
    <row r="134" spans="1:14" s="3" customFormat="1" x14ac:dyDescent="0.3">
      <c r="A134"/>
      <c r="B134"/>
      <c r="C134"/>
      <c r="D134"/>
      <c r="E134"/>
      <c r="G134" s="112"/>
      <c r="H134" s="111"/>
      <c r="I134" s="111"/>
      <c r="J134" s="111"/>
      <c r="K134" s="111"/>
      <c r="L134" s="111"/>
      <c r="M134" s="111"/>
      <c r="N134" s="111"/>
    </row>
    <row r="135" spans="1:14" s="3" customFormat="1" x14ac:dyDescent="0.3">
      <c r="A135"/>
      <c r="B135"/>
      <c r="C135"/>
      <c r="D135"/>
      <c r="E135"/>
      <c r="G135" s="112"/>
      <c r="H135" s="111"/>
      <c r="I135" s="111"/>
      <c r="J135" s="111"/>
      <c r="K135" s="111"/>
      <c r="L135" s="111"/>
      <c r="M135" s="111"/>
      <c r="N135" s="111"/>
    </row>
    <row r="136" spans="1:14" s="3" customFormat="1" x14ac:dyDescent="0.3">
      <c r="A136"/>
      <c r="B136"/>
      <c r="C136"/>
      <c r="D136"/>
      <c r="E136"/>
      <c r="G136" s="112"/>
      <c r="H136" s="111"/>
      <c r="I136" s="111"/>
      <c r="J136" s="111"/>
      <c r="K136" s="111"/>
      <c r="L136" s="111"/>
      <c r="M136" s="111"/>
      <c r="N136" s="111"/>
    </row>
    <row r="137" spans="1:14" s="3" customFormat="1" x14ac:dyDescent="0.3">
      <c r="A137"/>
      <c r="B137"/>
      <c r="C137"/>
      <c r="D137"/>
      <c r="E137"/>
      <c r="G137" s="112"/>
      <c r="H137" s="111"/>
      <c r="I137" s="111"/>
      <c r="J137" s="111"/>
      <c r="K137" s="111"/>
      <c r="L137" s="111"/>
      <c r="M137" s="111"/>
      <c r="N137" s="111"/>
    </row>
    <row r="138" spans="1:14" s="3" customFormat="1" x14ac:dyDescent="0.3">
      <c r="A138"/>
      <c r="B138"/>
      <c r="C138"/>
      <c r="D138"/>
      <c r="E138"/>
      <c r="G138" s="112"/>
      <c r="H138" s="111"/>
      <c r="I138" s="111"/>
      <c r="J138" s="111"/>
      <c r="K138" s="111"/>
      <c r="L138" s="111"/>
      <c r="M138" s="111"/>
      <c r="N138" s="111"/>
    </row>
    <row r="139" spans="1:14" s="3" customFormat="1" x14ac:dyDescent="0.3">
      <c r="A139"/>
      <c r="B139"/>
      <c r="C139"/>
      <c r="D139"/>
      <c r="E139"/>
      <c r="G139" s="112"/>
      <c r="H139" s="111"/>
      <c r="I139" s="111"/>
      <c r="J139" s="111"/>
      <c r="K139" s="111"/>
      <c r="L139" s="111"/>
      <c r="M139" s="111"/>
      <c r="N139" s="111"/>
    </row>
    <row r="140" spans="1:14" s="3" customFormat="1" x14ac:dyDescent="0.3">
      <c r="A140"/>
      <c r="B140"/>
      <c r="C140"/>
      <c r="D140"/>
      <c r="E140"/>
      <c r="G140" s="112"/>
      <c r="H140" s="111"/>
      <c r="I140" s="111"/>
      <c r="J140" s="111"/>
      <c r="K140" s="111"/>
      <c r="L140" s="111"/>
      <c r="M140" s="111"/>
      <c r="N140" s="111"/>
    </row>
    <row r="141" spans="1:14" s="3" customFormat="1" x14ac:dyDescent="0.3">
      <c r="A141"/>
      <c r="B141"/>
      <c r="C141"/>
      <c r="D141"/>
      <c r="E141"/>
      <c r="G141" s="112"/>
      <c r="H141" s="111"/>
      <c r="I141" s="111"/>
      <c r="J141" s="111"/>
      <c r="K141" s="111"/>
      <c r="L141" s="111"/>
      <c r="M141" s="111"/>
      <c r="N141" s="111"/>
    </row>
    <row r="142" spans="1:14" s="3" customFormat="1" x14ac:dyDescent="0.3">
      <c r="A142"/>
      <c r="B142"/>
      <c r="C142"/>
      <c r="D142"/>
      <c r="E142"/>
      <c r="G142" s="112"/>
      <c r="H142" s="111"/>
      <c r="I142" s="111"/>
      <c r="J142" s="111"/>
      <c r="K142" s="111"/>
      <c r="L142" s="111"/>
      <c r="M142" s="111"/>
      <c r="N142" s="111"/>
    </row>
    <row r="143" spans="1:14" s="3" customFormat="1" x14ac:dyDescent="0.3">
      <c r="A143"/>
      <c r="B143"/>
      <c r="C143"/>
      <c r="D143"/>
      <c r="E143"/>
      <c r="G143" s="112"/>
      <c r="H143" s="111"/>
      <c r="I143" s="111"/>
      <c r="J143" s="111"/>
      <c r="K143" s="111"/>
      <c r="L143" s="111"/>
      <c r="M143" s="111"/>
      <c r="N143" s="111"/>
    </row>
    <row r="144" spans="1:14" s="3" customFormat="1" x14ac:dyDescent="0.3">
      <c r="A144"/>
      <c r="B144"/>
      <c r="C144"/>
      <c r="D144"/>
      <c r="E144"/>
      <c r="G144" s="112"/>
      <c r="H144" s="111"/>
      <c r="I144" s="111"/>
      <c r="J144" s="111"/>
      <c r="K144" s="111"/>
      <c r="L144" s="111"/>
      <c r="M144" s="111"/>
      <c r="N144" s="111"/>
    </row>
    <row r="145" spans="1:14" s="3" customFormat="1" x14ac:dyDescent="0.3">
      <c r="A145"/>
      <c r="B145"/>
      <c r="C145"/>
      <c r="D145"/>
      <c r="E145"/>
      <c r="G145" s="112"/>
      <c r="H145" s="111"/>
      <c r="I145" s="111"/>
      <c r="J145" s="111"/>
      <c r="K145" s="111"/>
      <c r="L145" s="111"/>
      <c r="M145" s="111"/>
      <c r="N145" s="111"/>
    </row>
    <row r="146" spans="1:14" s="3" customFormat="1" x14ac:dyDescent="0.3">
      <c r="A146"/>
      <c r="B146"/>
      <c r="C146"/>
      <c r="D146"/>
      <c r="E146"/>
      <c r="G146" s="112"/>
      <c r="H146" s="111"/>
      <c r="I146" s="111"/>
      <c r="J146" s="111"/>
      <c r="K146" s="111"/>
      <c r="L146" s="111"/>
      <c r="M146" s="111"/>
      <c r="N146" s="111"/>
    </row>
    <row r="147" spans="1:14" s="3" customFormat="1" x14ac:dyDescent="0.3">
      <c r="A147"/>
      <c r="B147"/>
      <c r="C147"/>
      <c r="D147"/>
      <c r="E147"/>
      <c r="G147" s="112"/>
      <c r="H147" s="111"/>
      <c r="I147" s="111"/>
      <c r="J147" s="111"/>
      <c r="K147" s="111"/>
      <c r="L147" s="111"/>
      <c r="M147" s="111"/>
      <c r="N147" s="111"/>
    </row>
    <row r="148" spans="1:14" s="3" customFormat="1" x14ac:dyDescent="0.3">
      <c r="A148"/>
      <c r="B148"/>
      <c r="C148"/>
      <c r="D148"/>
      <c r="E148"/>
      <c r="G148" s="112"/>
      <c r="H148" s="111"/>
      <c r="I148" s="111"/>
      <c r="J148" s="111"/>
      <c r="K148" s="111"/>
      <c r="L148" s="111"/>
      <c r="M148" s="111"/>
      <c r="N148" s="111"/>
    </row>
    <row r="149" spans="1:14" s="3" customFormat="1" x14ac:dyDescent="0.3">
      <c r="A149"/>
      <c r="B149"/>
      <c r="C149"/>
      <c r="D149"/>
      <c r="E149"/>
      <c r="G149" s="112"/>
      <c r="H149" s="111"/>
      <c r="I149" s="111"/>
      <c r="J149" s="111"/>
      <c r="K149" s="111"/>
      <c r="L149" s="111"/>
      <c r="M149" s="111"/>
      <c r="N149" s="111"/>
    </row>
    <row r="150" spans="1:14" s="3" customFormat="1" x14ac:dyDescent="0.3">
      <c r="A150"/>
      <c r="B150"/>
      <c r="C150"/>
      <c r="D150"/>
      <c r="E150"/>
      <c r="G150" s="112"/>
      <c r="H150" s="111"/>
      <c r="I150" s="111"/>
      <c r="J150" s="111"/>
      <c r="K150" s="111"/>
      <c r="L150" s="111"/>
      <c r="M150" s="111"/>
      <c r="N150" s="111"/>
    </row>
    <row r="151" spans="1:14" s="3" customFormat="1" x14ac:dyDescent="0.3">
      <c r="A151"/>
      <c r="B151"/>
      <c r="C151"/>
      <c r="D151"/>
      <c r="E151"/>
      <c r="G151" s="112"/>
      <c r="H151" s="111"/>
      <c r="I151" s="111"/>
      <c r="J151" s="111"/>
      <c r="K151" s="111"/>
      <c r="L151" s="111"/>
      <c r="M151" s="111"/>
      <c r="N151" s="111"/>
    </row>
    <row r="152" spans="1:14" s="3" customFormat="1" x14ac:dyDescent="0.3">
      <c r="A152"/>
      <c r="B152"/>
      <c r="C152"/>
      <c r="D152"/>
      <c r="E152"/>
      <c r="G152" s="112"/>
      <c r="H152" s="141"/>
      <c r="I152" s="141"/>
      <c r="J152" s="141"/>
      <c r="K152" s="141"/>
      <c r="L152" s="141"/>
      <c r="M152" s="141"/>
      <c r="N152" s="141"/>
    </row>
    <row r="153" spans="1:14" s="3" customFormat="1" x14ac:dyDescent="0.3">
      <c r="A153"/>
      <c r="B153"/>
      <c r="C153"/>
      <c r="D153"/>
      <c r="E153"/>
      <c r="G153" s="112"/>
      <c r="H153" s="111"/>
      <c r="I153" s="111"/>
      <c r="J153" s="111"/>
      <c r="K153" s="111"/>
      <c r="L153" s="111"/>
      <c r="M153" s="111"/>
      <c r="N153" s="111"/>
    </row>
    <row r="154" spans="1:14" s="3" customFormat="1" x14ac:dyDescent="0.3">
      <c r="A154"/>
      <c r="B154"/>
      <c r="C154"/>
      <c r="D154"/>
      <c r="E154"/>
      <c r="G154" s="112"/>
      <c r="H154" s="111"/>
      <c r="I154" s="111"/>
      <c r="J154" s="111"/>
      <c r="K154" s="111"/>
      <c r="L154" s="111"/>
      <c r="M154" s="111"/>
      <c r="N154" s="111"/>
    </row>
    <row r="155" spans="1:14" s="3" customFormat="1" x14ac:dyDescent="0.3">
      <c r="A155"/>
      <c r="B155"/>
      <c r="C155"/>
      <c r="D155"/>
      <c r="E155"/>
      <c r="G155" s="112"/>
      <c r="H155" s="111"/>
      <c r="I155" s="111"/>
      <c r="J155" s="111"/>
      <c r="K155" s="111"/>
      <c r="L155" s="111"/>
      <c r="M155" s="111"/>
      <c r="N155" s="111"/>
    </row>
    <row r="156" spans="1:14" s="3" customFormat="1" x14ac:dyDescent="0.3">
      <c r="A156"/>
      <c r="B156"/>
      <c r="C156"/>
      <c r="D156"/>
      <c r="E156"/>
      <c r="G156" s="112"/>
      <c r="H156" s="111"/>
      <c r="I156" s="111"/>
      <c r="J156" s="111"/>
      <c r="K156" s="111"/>
      <c r="L156" s="111"/>
      <c r="M156" s="111"/>
      <c r="N156" s="111"/>
    </row>
    <row r="157" spans="1:14" s="3" customFormat="1" x14ac:dyDescent="0.3">
      <c r="A157"/>
      <c r="B157"/>
      <c r="C157"/>
      <c r="D157"/>
      <c r="E157"/>
      <c r="G157" s="112"/>
      <c r="H157" s="111"/>
      <c r="I157" s="111"/>
      <c r="J157" s="111"/>
      <c r="K157" s="111"/>
      <c r="L157" s="111"/>
      <c r="M157" s="111"/>
      <c r="N157" s="111"/>
    </row>
    <row r="158" spans="1:14" s="3" customFormat="1" x14ac:dyDescent="0.3">
      <c r="A158"/>
      <c r="B158"/>
      <c r="C158"/>
      <c r="D158"/>
      <c r="E158"/>
      <c r="G158" s="112"/>
      <c r="H158" s="111"/>
      <c r="I158" s="111"/>
      <c r="J158" s="111"/>
      <c r="K158" s="111"/>
      <c r="L158" s="111"/>
      <c r="M158" s="111"/>
      <c r="N158" s="111"/>
    </row>
    <row r="159" spans="1:14" s="3" customFormat="1" x14ac:dyDescent="0.3">
      <c r="A159"/>
      <c r="B159"/>
      <c r="C159"/>
      <c r="D159"/>
      <c r="E159"/>
      <c r="G159" s="112"/>
      <c r="H159" s="111"/>
      <c r="I159" s="111"/>
      <c r="J159" s="111"/>
      <c r="K159" s="111"/>
      <c r="L159" s="111"/>
      <c r="M159" s="111"/>
      <c r="N159" s="111"/>
    </row>
    <row r="160" spans="1:14" s="3" customFormat="1" x14ac:dyDescent="0.3">
      <c r="A160"/>
      <c r="B160"/>
      <c r="C160"/>
      <c r="D160"/>
      <c r="E160"/>
      <c r="G160" s="112"/>
      <c r="H160" s="111"/>
      <c r="I160" s="111"/>
      <c r="J160" s="111"/>
      <c r="K160" s="111"/>
      <c r="L160" s="111"/>
      <c r="M160" s="111"/>
      <c r="N160" s="111"/>
    </row>
    <row r="161" spans="1:14" s="3" customFormat="1" x14ac:dyDescent="0.3">
      <c r="A161"/>
      <c r="B161"/>
      <c r="C161"/>
      <c r="D161"/>
      <c r="E161"/>
      <c r="G161" s="112"/>
      <c r="H161" s="111"/>
      <c r="I161" s="111"/>
      <c r="J161" s="111"/>
      <c r="K161" s="111"/>
      <c r="L161" s="111"/>
      <c r="M161" s="111"/>
      <c r="N161" s="111"/>
    </row>
    <row r="162" spans="1:14" s="3" customFormat="1" x14ac:dyDescent="0.3">
      <c r="A162"/>
      <c r="B162"/>
      <c r="C162"/>
      <c r="D162"/>
      <c r="E162"/>
      <c r="G162" s="112"/>
      <c r="H162" s="111"/>
      <c r="I162" s="111"/>
      <c r="J162" s="111"/>
      <c r="K162" s="111"/>
      <c r="L162" s="111"/>
      <c r="M162" s="111"/>
      <c r="N162" s="111"/>
    </row>
    <row r="163" spans="1:14" s="3" customFormat="1" x14ac:dyDescent="0.3">
      <c r="A163"/>
      <c r="B163"/>
      <c r="C163"/>
      <c r="D163"/>
      <c r="E163"/>
      <c r="G163" s="112"/>
      <c r="H163" s="111"/>
      <c r="I163" s="111"/>
      <c r="J163" s="111"/>
      <c r="K163" s="111"/>
      <c r="L163" s="111"/>
      <c r="M163" s="111"/>
      <c r="N163" s="111"/>
    </row>
    <row r="164" spans="1:14" s="3" customFormat="1" x14ac:dyDescent="0.3">
      <c r="A164"/>
      <c r="B164"/>
      <c r="C164"/>
      <c r="D164"/>
      <c r="E164"/>
      <c r="G164" s="112"/>
      <c r="H164" s="111"/>
      <c r="I164" s="111"/>
      <c r="J164" s="111"/>
      <c r="K164" s="111"/>
      <c r="L164" s="111"/>
      <c r="M164" s="111"/>
      <c r="N164" s="111"/>
    </row>
    <row r="165" spans="1:14" s="3" customFormat="1" x14ac:dyDescent="0.3">
      <c r="A165"/>
      <c r="B165"/>
      <c r="C165"/>
      <c r="D165"/>
      <c r="E165"/>
      <c r="G165" s="112"/>
      <c r="H165" s="111"/>
      <c r="I165" s="111"/>
      <c r="J165" s="111"/>
      <c r="K165" s="111"/>
      <c r="L165" s="111"/>
      <c r="M165" s="111"/>
      <c r="N165" s="111"/>
    </row>
    <row r="166" spans="1:14" s="3" customFormat="1" x14ac:dyDescent="0.3">
      <c r="A166"/>
      <c r="B166"/>
      <c r="C166"/>
      <c r="D166"/>
      <c r="E166"/>
      <c r="G166" s="112"/>
      <c r="H166" s="111"/>
      <c r="I166" s="111"/>
      <c r="J166" s="111"/>
      <c r="K166" s="111"/>
      <c r="L166" s="111"/>
      <c r="M166" s="111"/>
      <c r="N166" s="111"/>
    </row>
    <row r="167" spans="1:14" s="3" customFormat="1" x14ac:dyDescent="0.3">
      <c r="A167"/>
      <c r="B167"/>
      <c r="C167"/>
      <c r="D167"/>
      <c r="E167"/>
      <c r="G167" s="112"/>
      <c r="H167" s="111"/>
      <c r="I167" s="111"/>
      <c r="J167" s="111"/>
      <c r="K167" s="111"/>
      <c r="L167" s="111"/>
      <c r="M167" s="111"/>
      <c r="N167" s="111"/>
    </row>
    <row r="168" spans="1:14" s="3" customFormat="1" x14ac:dyDescent="0.3">
      <c r="A168"/>
      <c r="B168"/>
      <c r="C168"/>
      <c r="D168"/>
      <c r="E168"/>
      <c r="G168" s="112"/>
      <c r="H168" s="111"/>
      <c r="I168" s="111"/>
      <c r="J168" s="111"/>
      <c r="K168" s="111"/>
      <c r="L168" s="111"/>
      <c r="M168" s="111"/>
      <c r="N168" s="111"/>
    </row>
    <row r="169" spans="1:14" s="3" customFormat="1" x14ac:dyDescent="0.3">
      <c r="A169"/>
      <c r="B169"/>
      <c r="C169"/>
      <c r="D169"/>
      <c r="E169"/>
      <c r="G169" s="112"/>
      <c r="H169" s="111"/>
      <c r="I169" s="111"/>
      <c r="J169" s="111"/>
      <c r="K169" s="111"/>
      <c r="L169" s="111"/>
      <c r="M169" s="111"/>
      <c r="N169" s="111"/>
    </row>
    <row r="170" spans="1:14" s="3" customFormat="1" x14ac:dyDescent="0.3">
      <c r="A170"/>
      <c r="B170"/>
      <c r="C170"/>
      <c r="D170"/>
      <c r="E170"/>
      <c r="G170" s="112"/>
      <c r="H170" s="111"/>
      <c r="I170" s="111"/>
      <c r="J170" s="111"/>
      <c r="K170" s="111"/>
      <c r="L170" s="111"/>
      <c r="M170" s="111"/>
      <c r="N170" s="111"/>
    </row>
    <row r="171" spans="1:14" s="3" customFormat="1" x14ac:dyDescent="0.3">
      <c r="A171"/>
      <c r="B171"/>
      <c r="C171"/>
      <c r="D171"/>
      <c r="E171"/>
      <c r="G171" s="112"/>
      <c r="H171" s="111"/>
      <c r="I171" s="111"/>
      <c r="J171" s="111"/>
      <c r="K171" s="111"/>
      <c r="L171" s="111"/>
      <c r="M171" s="111"/>
      <c r="N171" s="111"/>
    </row>
    <row r="172" spans="1:14" s="3" customFormat="1" x14ac:dyDescent="0.3">
      <c r="A172"/>
      <c r="B172"/>
      <c r="C172"/>
      <c r="D172"/>
      <c r="E172"/>
      <c r="G172" s="112"/>
      <c r="H172" s="111"/>
      <c r="I172" s="111"/>
      <c r="J172" s="111"/>
      <c r="K172" s="111"/>
      <c r="L172" s="111"/>
      <c r="M172" s="111"/>
      <c r="N172" s="111"/>
    </row>
    <row r="173" spans="1:14" s="3" customFormat="1" x14ac:dyDescent="0.3">
      <c r="A173"/>
      <c r="B173"/>
      <c r="C173"/>
      <c r="D173"/>
      <c r="E173"/>
      <c r="G173" s="112"/>
      <c r="H173" s="111"/>
      <c r="I173" s="111"/>
      <c r="J173" s="111"/>
      <c r="K173" s="111"/>
      <c r="L173" s="111"/>
      <c r="M173" s="111"/>
      <c r="N173" s="111"/>
    </row>
    <row r="174" spans="1:14" s="3" customFormat="1" x14ac:dyDescent="0.3">
      <c r="A174"/>
      <c r="B174"/>
      <c r="C174"/>
      <c r="D174"/>
      <c r="E174"/>
      <c r="G174" s="112"/>
      <c r="H174" s="111"/>
      <c r="I174" s="111"/>
      <c r="J174" s="111"/>
      <c r="K174" s="111"/>
      <c r="L174" s="111"/>
      <c r="M174" s="111"/>
      <c r="N174" s="111"/>
    </row>
    <row r="175" spans="1:14" s="3" customFormat="1" x14ac:dyDescent="0.3">
      <c r="A175"/>
      <c r="B175"/>
      <c r="C175"/>
      <c r="D175"/>
      <c r="E175"/>
      <c r="G175" s="112"/>
      <c r="H175" s="111"/>
      <c r="I175" s="111"/>
      <c r="J175" s="111"/>
      <c r="K175" s="111"/>
      <c r="L175" s="111"/>
      <c r="M175" s="111"/>
      <c r="N175" s="111"/>
    </row>
    <row r="176" spans="1:14" s="3" customFormat="1" x14ac:dyDescent="0.3">
      <c r="A176"/>
      <c r="B176"/>
      <c r="C176"/>
      <c r="D176"/>
      <c r="E176"/>
      <c r="G176" s="112"/>
      <c r="H176" s="111"/>
      <c r="I176" s="111"/>
      <c r="J176" s="111"/>
      <c r="K176" s="111"/>
      <c r="L176" s="111"/>
      <c r="M176" s="111"/>
      <c r="N176" s="111"/>
    </row>
    <row r="177" spans="1:14" s="3" customFormat="1" x14ac:dyDescent="0.3">
      <c r="A177"/>
      <c r="B177"/>
      <c r="C177"/>
      <c r="D177"/>
      <c r="E177"/>
      <c r="G177" s="112"/>
      <c r="H177" s="111"/>
      <c r="I177" s="111"/>
      <c r="J177" s="111"/>
      <c r="K177" s="111"/>
      <c r="L177" s="111"/>
      <c r="M177" s="111"/>
      <c r="N177" s="111"/>
    </row>
    <row r="178" spans="1:14" s="3" customFormat="1" x14ac:dyDescent="0.3">
      <c r="A178"/>
      <c r="B178"/>
      <c r="C178"/>
      <c r="D178"/>
      <c r="E178"/>
      <c r="G178" s="112"/>
      <c r="H178" s="111"/>
      <c r="I178" s="111"/>
      <c r="J178" s="111"/>
      <c r="K178" s="111"/>
      <c r="L178" s="111"/>
      <c r="M178" s="111"/>
      <c r="N178" s="111"/>
    </row>
    <row r="179" spans="1:14" s="3" customFormat="1" x14ac:dyDescent="0.3">
      <c r="A179"/>
      <c r="B179"/>
      <c r="C179"/>
      <c r="D179"/>
      <c r="E179"/>
      <c r="G179" s="112"/>
      <c r="H179" s="111"/>
      <c r="I179" s="111"/>
      <c r="J179" s="111"/>
      <c r="K179" s="111"/>
      <c r="L179" s="111"/>
      <c r="M179" s="111"/>
      <c r="N179" s="111"/>
    </row>
    <row r="180" spans="1:14" s="3" customFormat="1" x14ac:dyDescent="0.3">
      <c r="A180"/>
      <c r="B180"/>
      <c r="C180"/>
      <c r="D180"/>
      <c r="E180"/>
      <c r="G180" s="112"/>
      <c r="H180" s="111"/>
      <c r="I180" s="111"/>
      <c r="J180" s="111"/>
      <c r="K180" s="111"/>
      <c r="L180" s="111"/>
      <c r="M180" s="111"/>
      <c r="N180" s="111"/>
    </row>
    <row r="181" spans="1:14" s="3" customFormat="1" x14ac:dyDescent="0.3">
      <c r="A181"/>
      <c r="B181"/>
      <c r="C181"/>
      <c r="D181"/>
      <c r="E181"/>
      <c r="G181" s="112"/>
      <c r="H181" s="111"/>
      <c r="I181" s="111"/>
      <c r="J181" s="111"/>
      <c r="K181" s="111"/>
      <c r="L181" s="111"/>
      <c r="M181" s="111"/>
      <c r="N181" s="111"/>
    </row>
    <row r="182" spans="1:14" s="3" customFormat="1" x14ac:dyDescent="0.3">
      <c r="A182"/>
      <c r="B182"/>
      <c r="C182"/>
      <c r="D182"/>
      <c r="E182"/>
      <c r="G182" s="112"/>
      <c r="H182" s="111"/>
      <c r="I182" s="111"/>
      <c r="J182" s="111"/>
      <c r="K182" s="111"/>
      <c r="L182" s="111"/>
      <c r="M182" s="111"/>
      <c r="N182" s="111"/>
    </row>
    <row r="183" spans="1:14" s="3" customFormat="1" x14ac:dyDescent="0.3">
      <c r="A183"/>
      <c r="B183"/>
      <c r="C183"/>
      <c r="D183"/>
      <c r="E183"/>
      <c r="G183" s="112"/>
      <c r="H183" s="111"/>
      <c r="I183" s="111"/>
      <c r="J183" s="111"/>
      <c r="K183" s="111"/>
      <c r="L183" s="111"/>
      <c r="M183" s="111"/>
      <c r="N183" s="111"/>
    </row>
    <row r="184" spans="1:14" s="3" customFormat="1" x14ac:dyDescent="0.3">
      <c r="A184"/>
      <c r="B184"/>
      <c r="C184"/>
      <c r="D184"/>
      <c r="E184"/>
      <c r="G184" s="112"/>
      <c r="H184" s="111"/>
      <c r="I184" s="111"/>
      <c r="J184" s="111"/>
      <c r="K184" s="111"/>
      <c r="L184" s="111"/>
      <c r="M184" s="111"/>
      <c r="N184" s="111"/>
    </row>
    <row r="185" spans="1:14" s="3" customFormat="1" x14ac:dyDescent="0.3">
      <c r="A185"/>
      <c r="B185"/>
      <c r="C185"/>
      <c r="D185"/>
      <c r="E185"/>
      <c r="G185" s="112"/>
      <c r="H185" s="111"/>
      <c r="I185" s="111"/>
      <c r="J185" s="111"/>
      <c r="K185" s="111"/>
      <c r="L185" s="111"/>
      <c r="M185" s="111"/>
      <c r="N185" s="111"/>
    </row>
    <row r="186" spans="1:14" s="3" customFormat="1" x14ac:dyDescent="0.3">
      <c r="A186"/>
      <c r="B186"/>
      <c r="C186"/>
      <c r="D186"/>
      <c r="E186"/>
      <c r="G186" s="112"/>
      <c r="H186" s="111"/>
      <c r="I186" s="111"/>
      <c r="J186" s="111"/>
      <c r="K186" s="111"/>
      <c r="L186" s="111"/>
      <c r="M186" s="111"/>
      <c r="N186" s="111"/>
    </row>
    <row r="187" spans="1:14" s="3" customFormat="1" x14ac:dyDescent="0.3">
      <c r="A187"/>
      <c r="B187"/>
      <c r="C187"/>
      <c r="D187"/>
      <c r="E187"/>
      <c r="G187" s="112"/>
      <c r="H187" s="111"/>
      <c r="I187" s="111"/>
      <c r="J187" s="111"/>
      <c r="K187" s="111"/>
      <c r="L187" s="111"/>
      <c r="M187" s="111"/>
      <c r="N187" s="111"/>
    </row>
    <row r="188" spans="1:14" s="3" customFormat="1" x14ac:dyDescent="0.3">
      <c r="A188"/>
      <c r="B188"/>
      <c r="C188"/>
      <c r="D188"/>
      <c r="E188"/>
      <c r="G188" s="112"/>
      <c r="H188" s="111"/>
      <c r="I188" s="111"/>
      <c r="J188" s="111"/>
      <c r="K188" s="111"/>
      <c r="L188" s="111"/>
      <c r="M188" s="111"/>
      <c r="N188" s="111"/>
    </row>
    <row r="189" spans="1:14" s="3" customFormat="1" x14ac:dyDescent="0.3">
      <c r="A189"/>
      <c r="B189"/>
      <c r="C189"/>
      <c r="D189"/>
      <c r="E189"/>
      <c r="G189" s="112"/>
      <c r="H189" s="111"/>
      <c r="I189" s="111"/>
      <c r="J189" s="111"/>
      <c r="K189" s="111"/>
      <c r="L189" s="111"/>
      <c r="M189" s="111"/>
      <c r="N189" s="111"/>
    </row>
    <row r="190" spans="1:14" s="3" customFormat="1" x14ac:dyDescent="0.3">
      <c r="A190"/>
      <c r="B190"/>
      <c r="C190"/>
      <c r="D190"/>
      <c r="E190"/>
      <c r="G190" s="112"/>
      <c r="H190" s="111"/>
      <c r="I190" s="111"/>
      <c r="J190" s="111"/>
      <c r="K190" s="111"/>
      <c r="L190" s="111"/>
      <c r="M190" s="111"/>
      <c r="N190" s="111"/>
    </row>
    <row r="191" spans="1:14" s="3" customFormat="1" x14ac:dyDescent="0.3">
      <c r="A191"/>
      <c r="B191"/>
      <c r="C191"/>
      <c r="D191"/>
      <c r="E191"/>
      <c r="G191" s="112"/>
      <c r="H191" s="111"/>
      <c r="I191" s="111"/>
      <c r="J191" s="111"/>
      <c r="K191" s="111"/>
      <c r="L191" s="111"/>
      <c r="M191" s="111"/>
      <c r="N191" s="111"/>
    </row>
    <row r="192" spans="1:14" s="3" customFormat="1" x14ac:dyDescent="0.3">
      <c r="A192"/>
      <c r="B192"/>
      <c r="C192"/>
      <c r="D192"/>
      <c r="E192"/>
      <c r="G192" s="112"/>
      <c r="H192" s="111"/>
      <c r="I192" s="111"/>
      <c r="J192" s="111"/>
      <c r="K192" s="111"/>
      <c r="L192" s="111"/>
      <c r="M192" s="111"/>
      <c r="N192" s="111"/>
    </row>
    <row r="193" spans="1:14" s="3" customFormat="1" x14ac:dyDescent="0.3">
      <c r="A193"/>
      <c r="B193"/>
      <c r="C193"/>
      <c r="D193"/>
      <c r="E193"/>
      <c r="G193" s="112"/>
      <c r="H193" s="111"/>
      <c r="I193" s="111"/>
      <c r="J193" s="111"/>
      <c r="K193" s="111"/>
      <c r="L193" s="111"/>
      <c r="M193" s="111"/>
      <c r="N193" s="111"/>
    </row>
    <row r="194" spans="1:14" s="3" customFormat="1" x14ac:dyDescent="0.3">
      <c r="A194"/>
      <c r="B194"/>
      <c r="C194"/>
      <c r="D194"/>
      <c r="E194"/>
      <c r="G194" s="112"/>
      <c r="H194" s="111"/>
      <c r="I194" s="111"/>
      <c r="J194" s="111"/>
      <c r="K194" s="111"/>
      <c r="L194" s="111"/>
      <c r="M194" s="111"/>
      <c r="N194" s="111"/>
    </row>
    <row r="195" spans="1:14" s="3" customFormat="1" x14ac:dyDescent="0.3">
      <c r="A195"/>
      <c r="B195"/>
      <c r="C195"/>
      <c r="D195"/>
      <c r="E195"/>
      <c r="G195" s="112"/>
      <c r="H195" s="111"/>
      <c r="I195" s="111"/>
      <c r="J195" s="111"/>
      <c r="K195" s="111"/>
      <c r="L195" s="111"/>
      <c r="M195" s="111"/>
      <c r="N195" s="111"/>
    </row>
    <row r="196" spans="1:14" s="3" customFormat="1" x14ac:dyDescent="0.3">
      <c r="A196"/>
      <c r="B196"/>
      <c r="C196"/>
      <c r="D196"/>
      <c r="E196"/>
      <c r="G196" s="112"/>
      <c r="H196" s="111"/>
      <c r="I196" s="111"/>
      <c r="J196" s="111"/>
      <c r="K196" s="111"/>
      <c r="L196" s="111"/>
      <c r="M196" s="111"/>
      <c r="N196" s="111"/>
    </row>
    <row r="197" spans="1:14" s="3" customFormat="1" x14ac:dyDescent="0.3">
      <c r="A197"/>
      <c r="B197"/>
      <c r="C197"/>
      <c r="D197"/>
      <c r="E197"/>
      <c r="G197" s="112"/>
      <c r="H197" s="111"/>
      <c r="I197" s="111"/>
      <c r="J197" s="111"/>
      <c r="K197" s="111"/>
      <c r="L197" s="111"/>
      <c r="M197" s="111"/>
      <c r="N197" s="111"/>
    </row>
    <row r="198" spans="1:14" s="3" customFormat="1" x14ac:dyDescent="0.3">
      <c r="A198"/>
      <c r="B198"/>
      <c r="C198"/>
      <c r="D198"/>
      <c r="E198"/>
      <c r="G198" s="112"/>
      <c r="H198" s="111"/>
      <c r="I198" s="111"/>
      <c r="J198" s="111"/>
      <c r="K198" s="111"/>
      <c r="L198" s="111"/>
      <c r="M198" s="111"/>
      <c r="N198" s="111"/>
    </row>
    <row r="199" spans="1:14" s="3" customFormat="1" x14ac:dyDescent="0.3">
      <c r="A199"/>
      <c r="B199"/>
      <c r="C199"/>
      <c r="D199"/>
      <c r="E199"/>
      <c r="G199" s="112"/>
      <c r="H199" s="111"/>
      <c r="I199" s="111"/>
      <c r="J199" s="111"/>
      <c r="K199" s="111"/>
      <c r="L199" s="111"/>
      <c r="M199" s="111"/>
      <c r="N199" s="111"/>
    </row>
    <row r="200" spans="1:14" s="3" customFormat="1" x14ac:dyDescent="0.3">
      <c r="A200"/>
      <c r="B200"/>
      <c r="C200"/>
      <c r="D200"/>
      <c r="E200"/>
      <c r="G200" s="112"/>
      <c r="H200" s="111"/>
      <c r="I200" s="111"/>
      <c r="J200" s="111"/>
      <c r="K200" s="111"/>
      <c r="L200" s="111"/>
      <c r="M200" s="111"/>
      <c r="N200" s="111"/>
    </row>
    <row r="201" spans="1:14" s="3" customFormat="1" x14ac:dyDescent="0.3">
      <c r="A201"/>
      <c r="B201"/>
      <c r="C201"/>
      <c r="D201"/>
      <c r="E201"/>
      <c r="G201" s="112"/>
      <c r="H201" s="111"/>
      <c r="I201" s="111"/>
      <c r="J201" s="111"/>
      <c r="K201" s="111"/>
      <c r="L201" s="111"/>
      <c r="M201" s="111"/>
      <c r="N201" s="111"/>
    </row>
    <row r="202" spans="1:14" s="3" customFormat="1" x14ac:dyDescent="0.3">
      <c r="A202"/>
      <c r="B202"/>
      <c r="C202"/>
      <c r="D202"/>
      <c r="E202"/>
      <c r="G202" s="112"/>
      <c r="H202" s="111"/>
      <c r="I202" s="111"/>
      <c r="J202" s="111"/>
      <c r="K202" s="111"/>
      <c r="L202" s="111"/>
      <c r="M202" s="111"/>
      <c r="N202" s="111"/>
    </row>
    <row r="203" spans="1:14" s="3" customFormat="1" x14ac:dyDescent="0.3">
      <c r="A203"/>
      <c r="B203"/>
      <c r="C203"/>
      <c r="D203"/>
      <c r="E203"/>
      <c r="G203" s="112"/>
      <c r="H203" s="111"/>
      <c r="I203" s="111"/>
      <c r="J203" s="111"/>
      <c r="K203" s="111"/>
      <c r="L203" s="111"/>
      <c r="M203" s="111"/>
      <c r="N203" s="111"/>
    </row>
    <row r="204" spans="1:14" s="3" customFormat="1" x14ac:dyDescent="0.3">
      <c r="A204"/>
      <c r="B204"/>
      <c r="C204"/>
      <c r="D204"/>
      <c r="E204"/>
      <c r="G204" s="112"/>
      <c r="H204" s="111"/>
      <c r="I204" s="111"/>
      <c r="J204" s="111"/>
      <c r="K204" s="111"/>
      <c r="L204" s="111"/>
      <c r="M204" s="111"/>
      <c r="N204" s="111"/>
    </row>
    <row r="205" spans="1:14" s="3" customFormat="1" x14ac:dyDescent="0.3">
      <c r="A205"/>
      <c r="B205"/>
      <c r="C205"/>
      <c r="D205"/>
      <c r="E205"/>
      <c r="G205" s="112"/>
      <c r="H205" s="111"/>
      <c r="I205" s="111"/>
      <c r="J205" s="111"/>
      <c r="K205" s="111"/>
      <c r="L205" s="111"/>
      <c r="M205" s="111"/>
      <c r="N205" s="111"/>
    </row>
    <row r="206" spans="1:14" s="3" customFormat="1" x14ac:dyDescent="0.3">
      <c r="A206"/>
      <c r="B206"/>
      <c r="C206"/>
      <c r="D206"/>
      <c r="E206"/>
      <c r="G206" s="112"/>
      <c r="H206" s="111"/>
      <c r="I206" s="111"/>
      <c r="J206" s="111"/>
      <c r="K206" s="111"/>
      <c r="L206" s="111"/>
      <c r="M206" s="111"/>
      <c r="N206" s="111"/>
    </row>
    <row r="207" spans="1:14" s="3" customFormat="1" x14ac:dyDescent="0.3">
      <c r="A207"/>
      <c r="B207"/>
      <c r="C207"/>
      <c r="D207"/>
      <c r="E207"/>
      <c r="G207" s="112"/>
      <c r="H207" s="111"/>
      <c r="I207" s="111"/>
      <c r="J207" s="111"/>
      <c r="K207" s="111"/>
      <c r="L207" s="111"/>
      <c r="M207" s="111"/>
      <c r="N207" s="111"/>
    </row>
    <row r="208" spans="1:14" s="3" customFormat="1" x14ac:dyDescent="0.3">
      <c r="A208"/>
      <c r="B208"/>
      <c r="C208"/>
      <c r="D208"/>
      <c r="E208"/>
      <c r="G208" s="112"/>
      <c r="H208" s="111"/>
      <c r="I208" s="111"/>
      <c r="J208" s="111"/>
      <c r="K208" s="111"/>
      <c r="L208" s="111"/>
      <c r="M208" s="111"/>
      <c r="N208" s="111"/>
    </row>
    <row r="209" spans="1:14" s="3" customFormat="1" x14ac:dyDescent="0.3">
      <c r="A209"/>
      <c r="B209"/>
      <c r="C209"/>
      <c r="D209"/>
      <c r="E209"/>
      <c r="G209" s="112"/>
      <c r="H209" s="111"/>
      <c r="I209" s="111"/>
      <c r="J209" s="111"/>
      <c r="K209" s="111"/>
      <c r="L209" s="111"/>
      <c r="M209" s="111"/>
      <c r="N209" s="111"/>
    </row>
    <row r="210" spans="1:14" s="3" customFormat="1" x14ac:dyDescent="0.3">
      <c r="A210"/>
      <c r="B210"/>
      <c r="C210"/>
      <c r="D210"/>
      <c r="E210"/>
      <c r="G210" s="112"/>
      <c r="H210" s="111"/>
      <c r="I210" s="111"/>
      <c r="J210" s="111"/>
      <c r="K210" s="111"/>
      <c r="L210" s="111"/>
      <c r="M210" s="111"/>
      <c r="N210" s="111"/>
    </row>
    <row r="211" spans="1:14" s="3" customFormat="1" x14ac:dyDescent="0.3">
      <c r="A211"/>
      <c r="B211"/>
      <c r="C211"/>
      <c r="D211"/>
      <c r="E211"/>
      <c r="G211" s="112"/>
      <c r="H211" s="111"/>
      <c r="I211" s="111"/>
      <c r="J211" s="111"/>
      <c r="K211" s="111"/>
      <c r="L211" s="111"/>
      <c r="M211" s="111"/>
      <c r="N211" s="111"/>
    </row>
    <row r="212" spans="1:14" s="3" customFormat="1" x14ac:dyDescent="0.3">
      <c r="A212"/>
      <c r="B212"/>
      <c r="C212"/>
      <c r="D212"/>
      <c r="E212"/>
      <c r="G212" s="112"/>
      <c r="H212" s="111"/>
      <c r="I212" s="111"/>
      <c r="J212" s="111"/>
      <c r="K212" s="111"/>
      <c r="L212" s="111"/>
      <c r="M212" s="111"/>
      <c r="N212" s="111"/>
    </row>
    <row r="213" spans="1:14" s="3" customFormat="1" x14ac:dyDescent="0.3">
      <c r="A213"/>
      <c r="B213"/>
      <c r="C213"/>
      <c r="D213"/>
      <c r="E213"/>
      <c r="G213" s="112"/>
      <c r="H213" s="111"/>
      <c r="I213" s="111"/>
      <c r="J213" s="111"/>
      <c r="K213" s="111"/>
      <c r="L213" s="111"/>
      <c r="M213" s="111"/>
      <c r="N213" s="111"/>
    </row>
    <row r="214" spans="1:14" s="3" customFormat="1" x14ac:dyDescent="0.3">
      <c r="A214"/>
      <c r="B214"/>
      <c r="C214"/>
      <c r="D214"/>
      <c r="E214"/>
      <c r="G214" s="112"/>
      <c r="H214" s="111"/>
      <c r="I214" s="111"/>
      <c r="J214" s="111"/>
      <c r="K214" s="111"/>
      <c r="L214" s="111"/>
      <c r="M214" s="111"/>
      <c r="N214" s="111"/>
    </row>
    <row r="215" spans="1:14" s="3" customFormat="1" x14ac:dyDescent="0.3">
      <c r="A215"/>
      <c r="B215"/>
      <c r="C215"/>
      <c r="D215"/>
      <c r="E215"/>
      <c r="G215" s="112"/>
      <c r="H215" s="111"/>
      <c r="I215" s="111"/>
      <c r="J215" s="111"/>
      <c r="K215" s="111"/>
      <c r="L215" s="111"/>
      <c r="M215" s="111"/>
      <c r="N215" s="111"/>
    </row>
    <row r="216" spans="1:14" s="3" customFormat="1" x14ac:dyDescent="0.3">
      <c r="A216"/>
      <c r="B216"/>
      <c r="C216"/>
      <c r="D216"/>
      <c r="E216"/>
      <c r="G216" s="112"/>
      <c r="H216" s="111"/>
      <c r="I216" s="111"/>
      <c r="J216" s="111"/>
      <c r="K216" s="111"/>
      <c r="L216" s="111"/>
      <c r="M216" s="111"/>
      <c r="N216" s="111"/>
    </row>
    <row r="217" spans="1:14" s="3" customFormat="1" x14ac:dyDescent="0.3">
      <c r="A217"/>
      <c r="B217"/>
      <c r="C217"/>
      <c r="D217"/>
      <c r="E217"/>
      <c r="G217" s="112"/>
      <c r="H217" s="111"/>
      <c r="I217" s="111"/>
      <c r="J217" s="111"/>
      <c r="K217" s="111"/>
      <c r="L217" s="111"/>
      <c r="M217" s="111"/>
      <c r="N217" s="111"/>
    </row>
    <row r="218" spans="1:14" s="3" customFormat="1" x14ac:dyDescent="0.3">
      <c r="A218"/>
      <c r="B218"/>
      <c r="C218"/>
      <c r="D218"/>
      <c r="E218"/>
      <c r="G218" s="112"/>
      <c r="H218" s="111"/>
      <c r="I218" s="111"/>
      <c r="J218" s="111"/>
      <c r="K218" s="111"/>
      <c r="L218" s="111"/>
      <c r="M218" s="111"/>
      <c r="N218" s="111"/>
    </row>
    <row r="219" spans="1:14" s="3" customFormat="1" x14ac:dyDescent="0.3">
      <c r="A219"/>
      <c r="B219"/>
      <c r="C219"/>
      <c r="D219"/>
      <c r="E219"/>
      <c r="G219" s="112"/>
      <c r="H219" s="111"/>
      <c r="I219" s="111"/>
      <c r="J219" s="111"/>
      <c r="K219" s="111"/>
      <c r="L219" s="111"/>
      <c r="M219" s="111"/>
      <c r="N219" s="111"/>
    </row>
    <row r="220" spans="1:14" s="3" customFormat="1" x14ac:dyDescent="0.3">
      <c r="A220"/>
      <c r="B220"/>
      <c r="C220"/>
      <c r="D220"/>
      <c r="E220"/>
      <c r="G220" s="112"/>
      <c r="H220" s="111"/>
      <c r="I220" s="111"/>
      <c r="J220" s="111"/>
      <c r="K220" s="111"/>
      <c r="L220" s="111"/>
      <c r="M220" s="111"/>
      <c r="N220" s="111"/>
    </row>
    <row r="221" spans="1:14" s="3" customFormat="1" x14ac:dyDescent="0.3">
      <c r="A221"/>
      <c r="B221"/>
      <c r="C221"/>
      <c r="D221"/>
      <c r="E221"/>
      <c r="G221" s="112"/>
      <c r="H221" s="111"/>
      <c r="I221" s="111"/>
      <c r="J221" s="111"/>
      <c r="K221" s="111"/>
      <c r="L221" s="111"/>
      <c r="M221" s="111"/>
      <c r="N221" s="111"/>
    </row>
    <row r="222" spans="1:14" s="3" customFormat="1" x14ac:dyDescent="0.3">
      <c r="A222"/>
      <c r="B222"/>
      <c r="C222"/>
      <c r="D222"/>
      <c r="E222"/>
      <c r="G222" s="112"/>
      <c r="H222" s="111"/>
      <c r="I222" s="111"/>
      <c r="J222" s="111"/>
      <c r="K222" s="111"/>
      <c r="L222" s="111"/>
      <c r="M222" s="111"/>
      <c r="N222" s="111"/>
    </row>
    <row r="223" spans="1:14" s="3" customFormat="1" x14ac:dyDescent="0.3">
      <c r="A223"/>
      <c r="B223"/>
      <c r="C223"/>
      <c r="D223"/>
      <c r="E223"/>
      <c r="G223" s="112"/>
      <c r="H223" s="111"/>
      <c r="I223" s="111"/>
      <c r="J223" s="111"/>
      <c r="K223" s="111"/>
      <c r="L223" s="111"/>
      <c r="M223" s="111"/>
      <c r="N223" s="111"/>
    </row>
    <row r="224" spans="1:14" s="3" customFormat="1" x14ac:dyDescent="0.3">
      <c r="A224"/>
      <c r="B224"/>
      <c r="C224"/>
      <c r="D224"/>
      <c r="E224"/>
      <c r="G224" s="112"/>
      <c r="H224" s="111"/>
      <c r="I224" s="111"/>
      <c r="J224" s="111"/>
      <c r="K224" s="111"/>
      <c r="L224" s="111"/>
      <c r="M224" s="111"/>
      <c r="N224" s="111"/>
    </row>
    <row r="225" spans="1:14" s="3" customFormat="1" x14ac:dyDescent="0.3">
      <c r="A225"/>
      <c r="B225"/>
      <c r="C225"/>
      <c r="D225"/>
      <c r="E225"/>
      <c r="G225" s="112"/>
      <c r="H225" s="111"/>
      <c r="I225" s="111"/>
      <c r="J225" s="111"/>
      <c r="K225" s="111"/>
      <c r="L225" s="111"/>
      <c r="M225" s="111"/>
      <c r="N225" s="111"/>
    </row>
    <row r="226" spans="1:14" s="3" customFormat="1" x14ac:dyDescent="0.3">
      <c r="A226"/>
      <c r="B226"/>
      <c r="C226"/>
      <c r="D226"/>
      <c r="E226"/>
      <c r="G226" s="112"/>
      <c r="H226" s="111"/>
      <c r="I226" s="111"/>
      <c r="J226" s="111"/>
      <c r="K226" s="111"/>
      <c r="L226" s="111"/>
      <c r="M226" s="111"/>
      <c r="N226" s="111"/>
    </row>
    <row r="227" spans="1:14" s="3" customFormat="1" x14ac:dyDescent="0.3">
      <c r="A227"/>
      <c r="B227"/>
      <c r="C227"/>
      <c r="D227"/>
      <c r="E227"/>
      <c r="G227" s="112"/>
      <c r="H227" s="111"/>
      <c r="I227" s="111"/>
      <c r="J227" s="111"/>
      <c r="K227" s="111"/>
      <c r="L227" s="111"/>
      <c r="M227" s="111"/>
      <c r="N227" s="111"/>
    </row>
    <row r="228" spans="1:14" s="3" customFormat="1" x14ac:dyDescent="0.3">
      <c r="A228"/>
      <c r="B228"/>
      <c r="C228"/>
      <c r="D228"/>
      <c r="E228"/>
      <c r="G228" s="112"/>
      <c r="H228" s="111"/>
      <c r="I228" s="111"/>
      <c r="J228" s="111"/>
      <c r="K228" s="111"/>
      <c r="L228" s="111"/>
      <c r="M228" s="111"/>
      <c r="N228" s="111"/>
    </row>
    <row r="229" spans="1:14" s="3" customFormat="1" x14ac:dyDescent="0.3">
      <c r="A229"/>
      <c r="B229"/>
      <c r="C229"/>
      <c r="D229"/>
      <c r="E229"/>
      <c r="G229" s="112"/>
      <c r="H229" s="111"/>
      <c r="I229" s="111"/>
      <c r="J229" s="111"/>
      <c r="K229" s="111"/>
      <c r="L229" s="111"/>
      <c r="M229" s="111"/>
      <c r="N229" s="111"/>
    </row>
    <row r="230" spans="1:14" s="3" customFormat="1" x14ac:dyDescent="0.3">
      <c r="A230"/>
      <c r="B230"/>
      <c r="C230"/>
      <c r="D230"/>
      <c r="E230"/>
      <c r="G230" s="112"/>
      <c r="H230" s="111"/>
      <c r="I230" s="111"/>
      <c r="J230" s="111"/>
      <c r="K230" s="111"/>
      <c r="L230" s="111"/>
      <c r="M230" s="111"/>
      <c r="N230" s="111"/>
    </row>
    <row r="231" spans="1:14" s="3" customFormat="1" x14ac:dyDescent="0.3">
      <c r="A231"/>
      <c r="B231"/>
      <c r="C231"/>
      <c r="D231"/>
      <c r="E231"/>
      <c r="G231" s="112"/>
      <c r="H231" s="111"/>
      <c r="I231" s="111"/>
      <c r="J231" s="111"/>
      <c r="K231" s="111"/>
      <c r="L231" s="111"/>
      <c r="M231" s="111"/>
      <c r="N231" s="111"/>
    </row>
    <row r="232" spans="1:14" s="3" customFormat="1" x14ac:dyDescent="0.3">
      <c r="A232"/>
      <c r="B232"/>
      <c r="C232"/>
      <c r="D232"/>
      <c r="E232"/>
      <c r="G232" s="112"/>
      <c r="H232" s="111"/>
      <c r="I232" s="111"/>
      <c r="J232" s="111"/>
      <c r="K232" s="111"/>
      <c r="L232" s="111"/>
      <c r="M232" s="111"/>
      <c r="N232" s="111"/>
    </row>
    <row r="233" spans="1:14" s="3" customFormat="1" x14ac:dyDescent="0.3">
      <c r="A233"/>
      <c r="B233"/>
      <c r="C233"/>
      <c r="D233"/>
      <c r="E233"/>
      <c r="G233" s="112"/>
      <c r="H233" s="111"/>
      <c r="I233" s="111"/>
      <c r="J233" s="111"/>
      <c r="K233" s="111"/>
      <c r="L233" s="111"/>
      <c r="M233" s="111"/>
      <c r="N233" s="111"/>
    </row>
    <row r="234" spans="1:14" s="3" customFormat="1" x14ac:dyDescent="0.3">
      <c r="A234"/>
      <c r="B234"/>
      <c r="C234"/>
      <c r="D234"/>
      <c r="E234"/>
      <c r="G234" s="112"/>
      <c r="H234" s="111"/>
      <c r="I234" s="111"/>
      <c r="J234" s="111"/>
      <c r="K234" s="111"/>
      <c r="L234" s="111"/>
      <c r="M234" s="111"/>
      <c r="N234" s="111"/>
    </row>
    <row r="235" spans="1:14" s="3" customFormat="1" x14ac:dyDescent="0.3">
      <c r="A235"/>
      <c r="B235"/>
      <c r="C235"/>
      <c r="D235"/>
      <c r="E235"/>
      <c r="G235" s="112"/>
      <c r="H235" s="111"/>
      <c r="I235" s="111"/>
      <c r="J235" s="111"/>
      <c r="K235" s="111"/>
      <c r="L235" s="111"/>
      <c r="M235" s="111"/>
      <c r="N235" s="111"/>
    </row>
    <row r="236" spans="1:14" s="3" customFormat="1" x14ac:dyDescent="0.3">
      <c r="A236"/>
      <c r="B236"/>
      <c r="C236"/>
      <c r="D236"/>
      <c r="E236"/>
      <c r="G236" s="112"/>
      <c r="H236" s="111"/>
      <c r="I236" s="111"/>
      <c r="J236" s="111"/>
      <c r="K236" s="111"/>
      <c r="L236" s="111"/>
      <c r="M236" s="111"/>
      <c r="N236" s="111"/>
    </row>
    <row r="237" spans="1:14" s="3" customFormat="1" x14ac:dyDescent="0.3">
      <c r="A237"/>
      <c r="B237"/>
      <c r="C237"/>
      <c r="D237"/>
      <c r="E237"/>
      <c r="G237" s="112"/>
      <c r="H237" s="111"/>
      <c r="I237" s="111"/>
      <c r="J237" s="111"/>
      <c r="K237" s="111"/>
      <c r="L237" s="111"/>
      <c r="M237" s="111"/>
      <c r="N237" s="111"/>
    </row>
    <row r="238" spans="1:14" s="3" customFormat="1" x14ac:dyDescent="0.3">
      <c r="A238"/>
      <c r="B238"/>
      <c r="C238"/>
      <c r="D238"/>
      <c r="E238"/>
      <c r="G238" s="112"/>
      <c r="H238" s="111"/>
      <c r="I238" s="111"/>
      <c r="J238" s="111"/>
      <c r="K238" s="111"/>
      <c r="L238" s="111"/>
      <c r="M238" s="111"/>
      <c r="N238" s="111"/>
    </row>
    <row r="239" spans="1:14" s="3" customFormat="1" x14ac:dyDescent="0.3">
      <c r="A239"/>
      <c r="B239"/>
      <c r="C239"/>
      <c r="D239"/>
      <c r="E239"/>
      <c r="G239" s="112"/>
      <c r="H239" s="111"/>
      <c r="I239" s="111"/>
      <c r="J239" s="111"/>
      <c r="K239" s="111"/>
      <c r="L239" s="111"/>
      <c r="M239" s="111"/>
      <c r="N239" s="111"/>
    </row>
    <row r="240" spans="1:14" s="3" customFormat="1" x14ac:dyDescent="0.3">
      <c r="A240"/>
      <c r="B240"/>
      <c r="C240"/>
      <c r="D240"/>
      <c r="E240"/>
      <c r="G240" s="112"/>
      <c r="H240" s="111"/>
      <c r="I240" s="111"/>
      <c r="J240" s="111"/>
      <c r="K240" s="111"/>
      <c r="L240" s="111"/>
      <c r="M240" s="111"/>
      <c r="N240" s="111"/>
    </row>
    <row r="241" spans="1:14" s="3" customFormat="1" x14ac:dyDescent="0.3">
      <c r="A241"/>
      <c r="B241"/>
      <c r="C241"/>
      <c r="D241"/>
      <c r="E241"/>
      <c r="G241" s="112"/>
      <c r="H241" s="111"/>
      <c r="I241" s="111"/>
      <c r="J241" s="111"/>
      <c r="K241" s="111"/>
      <c r="L241" s="111"/>
      <c r="M241" s="111"/>
      <c r="N241" s="111"/>
    </row>
    <row r="242" spans="1:14" s="3" customFormat="1" x14ac:dyDescent="0.3">
      <c r="A242"/>
      <c r="B242"/>
      <c r="C242"/>
      <c r="D242"/>
      <c r="E242"/>
      <c r="G242" s="112"/>
      <c r="H242" s="111"/>
      <c r="I242" s="111"/>
      <c r="J242" s="111"/>
      <c r="K242" s="111"/>
      <c r="L242" s="111"/>
      <c r="M242" s="111"/>
      <c r="N242" s="111"/>
    </row>
    <row r="243" spans="1:14" s="3" customFormat="1" x14ac:dyDescent="0.3">
      <c r="A243"/>
      <c r="B243"/>
      <c r="C243"/>
      <c r="D243"/>
      <c r="E243"/>
      <c r="G243" s="112"/>
      <c r="H243" s="111"/>
      <c r="I243" s="111"/>
      <c r="J243" s="111"/>
      <c r="K243" s="111"/>
      <c r="L243" s="111"/>
      <c r="M243" s="111"/>
      <c r="N243" s="111"/>
    </row>
    <row r="244" spans="1:14" s="3" customFormat="1" x14ac:dyDescent="0.3">
      <c r="A244"/>
      <c r="B244"/>
      <c r="C244"/>
      <c r="D244"/>
      <c r="E244"/>
      <c r="G244" s="112"/>
      <c r="H244" s="111"/>
      <c r="I244" s="111"/>
      <c r="J244" s="111"/>
      <c r="K244" s="111"/>
      <c r="L244" s="111"/>
      <c r="M244" s="111"/>
      <c r="N244" s="111"/>
    </row>
    <row r="245" spans="1:14" s="3" customFormat="1" x14ac:dyDescent="0.3">
      <c r="A245"/>
      <c r="B245"/>
      <c r="C245"/>
      <c r="D245"/>
      <c r="E245"/>
      <c r="G245" s="112"/>
      <c r="H245" s="111"/>
      <c r="I245" s="111"/>
      <c r="J245" s="111"/>
      <c r="K245" s="111"/>
      <c r="L245" s="111"/>
      <c r="M245" s="111"/>
      <c r="N245" s="111"/>
    </row>
    <row r="246" spans="1:14" s="3" customFormat="1" x14ac:dyDescent="0.3">
      <c r="A246"/>
      <c r="B246"/>
      <c r="C246"/>
      <c r="D246"/>
      <c r="E246"/>
      <c r="G246" s="112"/>
      <c r="H246" s="111"/>
      <c r="I246" s="111"/>
      <c r="J246" s="111"/>
      <c r="K246" s="111"/>
      <c r="L246" s="111"/>
      <c r="M246" s="111"/>
      <c r="N246" s="111"/>
    </row>
    <row r="247" spans="1:14" s="3" customFormat="1" x14ac:dyDescent="0.3">
      <c r="A247"/>
      <c r="B247"/>
      <c r="C247"/>
      <c r="D247"/>
      <c r="E247"/>
      <c r="G247" s="112"/>
      <c r="H247" s="111"/>
      <c r="I247" s="111"/>
      <c r="J247" s="111"/>
      <c r="K247" s="111"/>
      <c r="L247" s="111"/>
      <c r="M247" s="111"/>
      <c r="N247" s="111"/>
    </row>
    <row r="248" spans="1:14" s="3" customFormat="1" x14ac:dyDescent="0.3">
      <c r="A248"/>
      <c r="B248"/>
      <c r="C248"/>
      <c r="D248"/>
      <c r="E248"/>
      <c r="G248" s="112"/>
      <c r="H248" s="111"/>
      <c r="I248" s="111"/>
      <c r="J248" s="111"/>
      <c r="K248" s="111"/>
      <c r="L248" s="111"/>
      <c r="M248" s="111"/>
      <c r="N248" s="111"/>
    </row>
    <row r="249" spans="1:14" s="3" customFormat="1" x14ac:dyDescent="0.3">
      <c r="A249"/>
      <c r="B249"/>
      <c r="C249"/>
      <c r="D249"/>
      <c r="E249"/>
      <c r="G249" s="112"/>
      <c r="H249" s="111"/>
      <c r="I249" s="111"/>
      <c r="J249" s="111"/>
      <c r="K249" s="111"/>
      <c r="L249" s="111"/>
      <c r="M249" s="111"/>
      <c r="N249" s="111"/>
    </row>
    <row r="250" spans="1:14" s="3" customFormat="1" x14ac:dyDescent="0.3">
      <c r="A250"/>
      <c r="B250"/>
      <c r="C250"/>
      <c r="D250"/>
      <c r="E250"/>
      <c r="G250" s="112"/>
      <c r="H250" s="111"/>
      <c r="I250" s="111"/>
      <c r="J250" s="111"/>
      <c r="K250" s="111"/>
      <c r="L250" s="111"/>
      <c r="M250" s="111"/>
      <c r="N250" s="111"/>
    </row>
    <row r="251" spans="1:14" s="3" customFormat="1" x14ac:dyDescent="0.3">
      <c r="A251"/>
      <c r="B251"/>
      <c r="C251"/>
      <c r="D251"/>
      <c r="E251"/>
      <c r="G251" s="112"/>
      <c r="H251" s="111"/>
      <c r="I251" s="111"/>
      <c r="J251" s="111"/>
      <c r="K251" s="111"/>
      <c r="L251" s="111"/>
      <c r="M251" s="111"/>
      <c r="N251" s="111"/>
    </row>
    <row r="252" spans="1:14" s="3" customFormat="1" x14ac:dyDescent="0.3">
      <c r="A252"/>
      <c r="B252"/>
      <c r="C252"/>
      <c r="D252"/>
      <c r="E252"/>
      <c r="G252" s="112"/>
      <c r="H252" s="111"/>
      <c r="I252" s="111"/>
      <c r="J252" s="111"/>
      <c r="K252" s="111"/>
      <c r="L252" s="111"/>
      <c r="M252" s="111"/>
      <c r="N252" s="111"/>
    </row>
    <row r="253" spans="1:14" s="3" customFormat="1" x14ac:dyDescent="0.3">
      <c r="A253"/>
      <c r="B253"/>
      <c r="C253"/>
      <c r="D253"/>
      <c r="E253"/>
      <c r="G253" s="112"/>
      <c r="H253" s="111"/>
      <c r="I253" s="111"/>
      <c r="J253" s="111"/>
      <c r="K253" s="111"/>
      <c r="L253" s="111"/>
      <c r="M253" s="111"/>
      <c r="N253" s="111"/>
    </row>
    <row r="254" spans="1:14" s="3" customFormat="1" x14ac:dyDescent="0.3">
      <c r="A254"/>
      <c r="B254"/>
      <c r="C254"/>
      <c r="D254"/>
      <c r="E254"/>
      <c r="G254" s="112"/>
      <c r="H254" s="111"/>
      <c r="I254" s="111"/>
      <c r="J254" s="111"/>
      <c r="K254" s="111"/>
      <c r="L254" s="111"/>
      <c r="M254" s="111"/>
      <c r="N254" s="111"/>
    </row>
    <row r="255" spans="1:14" s="3" customFormat="1" x14ac:dyDescent="0.3">
      <c r="A255"/>
      <c r="B255"/>
      <c r="C255"/>
      <c r="D255"/>
      <c r="E255"/>
      <c r="G255" s="112"/>
      <c r="H255" s="111"/>
      <c r="I255" s="111"/>
      <c r="J255" s="111"/>
      <c r="K255" s="111"/>
      <c r="L255" s="111"/>
      <c r="M255" s="111"/>
      <c r="N255" s="111"/>
    </row>
    <row r="256" spans="1:14" s="3" customFormat="1" x14ac:dyDescent="0.3">
      <c r="A256"/>
      <c r="B256"/>
      <c r="C256"/>
      <c r="D256"/>
      <c r="E256"/>
      <c r="G256" s="112"/>
      <c r="H256" s="111"/>
      <c r="I256" s="111"/>
      <c r="J256" s="111"/>
      <c r="K256" s="111"/>
      <c r="L256" s="111"/>
      <c r="M256" s="111"/>
      <c r="N256" s="111"/>
    </row>
    <row r="257" spans="1:14" s="3" customFormat="1" x14ac:dyDescent="0.3">
      <c r="A257"/>
      <c r="B257"/>
      <c r="C257"/>
      <c r="D257"/>
      <c r="E257"/>
      <c r="G257" s="112"/>
      <c r="H257" s="111"/>
      <c r="I257" s="111"/>
      <c r="J257" s="111"/>
      <c r="K257" s="111"/>
      <c r="L257" s="111"/>
      <c r="M257" s="111"/>
      <c r="N257" s="111"/>
    </row>
    <row r="258" spans="1:14" s="3" customFormat="1" x14ac:dyDescent="0.3">
      <c r="A258"/>
      <c r="B258"/>
      <c r="C258"/>
      <c r="D258"/>
      <c r="E258"/>
      <c r="G258" s="112"/>
      <c r="H258" s="111"/>
      <c r="I258" s="111"/>
      <c r="J258" s="111"/>
      <c r="K258" s="111"/>
      <c r="L258" s="111"/>
      <c r="M258" s="111"/>
      <c r="N258" s="111"/>
    </row>
    <row r="259" spans="1:14" s="3" customFormat="1" x14ac:dyDescent="0.3">
      <c r="A259"/>
      <c r="B259"/>
      <c r="C259"/>
      <c r="D259"/>
      <c r="E259"/>
      <c r="G259" s="112"/>
      <c r="H259" s="111"/>
      <c r="I259" s="111"/>
      <c r="J259" s="111"/>
      <c r="K259" s="111"/>
      <c r="L259" s="111"/>
      <c r="M259" s="111"/>
      <c r="N259" s="111"/>
    </row>
    <row r="260" spans="1:14" s="3" customFormat="1" x14ac:dyDescent="0.3">
      <c r="A260"/>
      <c r="B260"/>
      <c r="C260"/>
      <c r="D260"/>
      <c r="E260"/>
      <c r="G260" s="112"/>
      <c r="H260" s="111"/>
      <c r="I260" s="111"/>
      <c r="J260" s="111"/>
      <c r="K260" s="111"/>
      <c r="L260" s="111"/>
      <c r="M260" s="111"/>
      <c r="N260" s="111"/>
    </row>
    <row r="261" spans="1:14" s="3" customFormat="1" x14ac:dyDescent="0.3">
      <c r="A261"/>
      <c r="B261"/>
      <c r="C261"/>
      <c r="D261"/>
      <c r="E261"/>
      <c r="G261" s="112"/>
      <c r="H261" s="111"/>
      <c r="I261" s="111"/>
      <c r="J261" s="111"/>
      <c r="K261" s="111"/>
      <c r="L261" s="111"/>
      <c r="M261" s="111"/>
      <c r="N261" s="111"/>
    </row>
    <row r="262" spans="1:14" s="3" customFormat="1" x14ac:dyDescent="0.3">
      <c r="A262"/>
      <c r="B262"/>
      <c r="C262"/>
      <c r="D262"/>
      <c r="E262"/>
      <c r="G262" s="112"/>
      <c r="H262" s="111"/>
      <c r="I262" s="111"/>
      <c r="J262" s="111"/>
      <c r="K262" s="111"/>
      <c r="L262" s="111"/>
      <c r="M262" s="111"/>
      <c r="N262" s="111"/>
    </row>
    <row r="263" spans="1:14" s="3" customFormat="1" x14ac:dyDescent="0.3">
      <c r="A263"/>
      <c r="B263"/>
      <c r="C263"/>
      <c r="D263"/>
      <c r="E263"/>
      <c r="G263" s="112"/>
      <c r="H263" s="111"/>
      <c r="I263" s="111"/>
      <c r="J263" s="111"/>
      <c r="K263" s="111"/>
      <c r="L263" s="111"/>
      <c r="M263" s="111"/>
      <c r="N263" s="111"/>
    </row>
    <row r="264" spans="1:14" s="3" customFormat="1" x14ac:dyDescent="0.3">
      <c r="A264"/>
      <c r="B264"/>
      <c r="C264"/>
      <c r="D264"/>
      <c r="E264"/>
      <c r="G264" s="112"/>
      <c r="H264" s="111"/>
      <c r="I264" s="111"/>
      <c r="J264" s="111"/>
      <c r="K264" s="111"/>
      <c r="L264" s="111"/>
      <c r="M264" s="111"/>
      <c r="N264" s="111"/>
    </row>
    <row r="265" spans="1:14" s="3" customFormat="1" x14ac:dyDescent="0.3">
      <c r="A265"/>
      <c r="B265"/>
      <c r="C265"/>
      <c r="D265"/>
      <c r="E265"/>
      <c r="G265" s="112"/>
      <c r="H265" s="111"/>
      <c r="I265" s="111"/>
      <c r="J265" s="111"/>
      <c r="K265" s="111"/>
      <c r="L265" s="111"/>
      <c r="M265" s="111"/>
      <c r="N265" s="111"/>
    </row>
    <row r="266" spans="1:14" s="3" customFormat="1" x14ac:dyDescent="0.3">
      <c r="A266"/>
      <c r="B266"/>
      <c r="C266"/>
      <c r="D266"/>
      <c r="E266"/>
      <c r="G266" s="112"/>
      <c r="H266" s="111"/>
      <c r="I266" s="111"/>
      <c r="J266" s="111"/>
      <c r="K266" s="111"/>
      <c r="L266" s="111"/>
      <c r="M266" s="111"/>
      <c r="N266" s="111"/>
    </row>
    <row r="267" spans="1:14" s="3" customFormat="1" x14ac:dyDescent="0.3">
      <c r="A267"/>
      <c r="B267"/>
      <c r="C267"/>
      <c r="D267"/>
      <c r="E267"/>
      <c r="G267" s="112"/>
      <c r="H267" s="111"/>
      <c r="I267" s="111"/>
      <c r="J267" s="111"/>
      <c r="K267" s="111"/>
      <c r="L267" s="111"/>
      <c r="M267" s="111"/>
      <c r="N267" s="111"/>
    </row>
    <row r="268" spans="1:14" s="3" customFormat="1" x14ac:dyDescent="0.3">
      <c r="A268"/>
      <c r="B268"/>
      <c r="C268"/>
      <c r="D268"/>
      <c r="E268"/>
      <c r="G268" s="112"/>
      <c r="H268" s="111"/>
      <c r="I268" s="111"/>
      <c r="J268" s="111"/>
      <c r="K268" s="111"/>
      <c r="L268" s="111"/>
      <c r="M268" s="111"/>
      <c r="N268" s="111"/>
    </row>
    <row r="269" spans="1:14" s="3" customFormat="1" x14ac:dyDescent="0.3">
      <c r="A269"/>
      <c r="B269"/>
      <c r="C269"/>
      <c r="D269"/>
      <c r="E269"/>
      <c r="G269" s="112"/>
      <c r="H269" s="111"/>
      <c r="I269" s="111"/>
      <c r="J269" s="111"/>
      <c r="K269" s="111"/>
      <c r="L269" s="111"/>
      <c r="M269" s="111"/>
      <c r="N269" s="111"/>
    </row>
    <row r="270" spans="1:14" s="3" customFormat="1" x14ac:dyDescent="0.3">
      <c r="A270"/>
      <c r="B270"/>
      <c r="C270"/>
      <c r="D270"/>
      <c r="E270"/>
      <c r="G270" s="112"/>
      <c r="H270" s="111"/>
      <c r="I270" s="111"/>
      <c r="J270" s="111"/>
      <c r="K270" s="111"/>
      <c r="L270" s="111"/>
      <c r="M270" s="111"/>
      <c r="N270" s="111"/>
    </row>
    <row r="271" spans="1:14" s="3" customFormat="1" x14ac:dyDescent="0.3">
      <c r="A271"/>
      <c r="B271"/>
      <c r="C271"/>
      <c r="D271"/>
      <c r="E271"/>
      <c r="G271" s="112"/>
      <c r="H271" s="111"/>
      <c r="I271" s="111"/>
      <c r="J271" s="111"/>
      <c r="K271" s="111"/>
      <c r="L271" s="111"/>
      <c r="M271" s="111"/>
      <c r="N271" s="111"/>
    </row>
    <row r="272" spans="1:14" s="3" customFormat="1" x14ac:dyDescent="0.3">
      <c r="A272"/>
      <c r="B272"/>
      <c r="C272"/>
      <c r="D272"/>
      <c r="E272"/>
      <c r="G272" s="112"/>
      <c r="H272" s="111"/>
      <c r="I272" s="111"/>
      <c r="J272" s="111"/>
      <c r="K272" s="111"/>
      <c r="L272" s="111"/>
      <c r="M272" s="111"/>
      <c r="N272" s="111"/>
    </row>
    <row r="273" spans="1:14" s="3" customFormat="1" x14ac:dyDescent="0.3">
      <c r="A273"/>
      <c r="B273"/>
      <c r="C273"/>
      <c r="D273"/>
      <c r="E273"/>
      <c r="G273" s="112"/>
      <c r="H273" s="111"/>
      <c r="I273" s="111"/>
      <c r="J273" s="111"/>
      <c r="K273" s="111"/>
      <c r="L273" s="111"/>
      <c r="M273" s="111"/>
      <c r="N273" s="111"/>
    </row>
    <row r="274" spans="1:14" s="3" customFormat="1" x14ac:dyDescent="0.3">
      <c r="A274"/>
      <c r="B274"/>
      <c r="C274"/>
      <c r="D274"/>
      <c r="E274"/>
      <c r="G274" s="112"/>
      <c r="H274" s="111"/>
      <c r="I274" s="111"/>
      <c r="J274" s="111"/>
      <c r="K274" s="111"/>
      <c r="L274" s="111"/>
      <c r="M274" s="111"/>
      <c r="N274" s="111"/>
    </row>
    <row r="275" spans="1:14" s="3" customFormat="1" x14ac:dyDescent="0.3">
      <c r="A275"/>
      <c r="B275"/>
      <c r="C275"/>
      <c r="D275"/>
      <c r="E275"/>
      <c r="G275" s="112"/>
      <c r="H275" s="111"/>
      <c r="I275" s="111"/>
      <c r="J275" s="111"/>
      <c r="K275" s="111"/>
      <c r="L275" s="111"/>
      <c r="M275" s="111"/>
      <c r="N275" s="111"/>
    </row>
    <row r="276" spans="1:14" s="3" customFormat="1" x14ac:dyDescent="0.3">
      <c r="A276"/>
      <c r="B276"/>
      <c r="C276"/>
      <c r="D276"/>
      <c r="E276"/>
      <c r="G276" s="112"/>
      <c r="H276" s="111"/>
      <c r="I276" s="111"/>
      <c r="J276" s="111"/>
      <c r="K276" s="111"/>
      <c r="L276" s="111"/>
      <c r="M276" s="111"/>
      <c r="N276" s="111"/>
    </row>
    <row r="277" spans="1:14" s="3" customFormat="1" x14ac:dyDescent="0.3">
      <c r="A277"/>
      <c r="B277"/>
      <c r="C277"/>
      <c r="D277"/>
      <c r="E277"/>
      <c r="G277" s="112"/>
      <c r="H277" s="111"/>
      <c r="I277" s="111"/>
      <c r="J277" s="111"/>
      <c r="K277" s="111"/>
      <c r="L277" s="111"/>
      <c r="M277" s="111"/>
      <c r="N277" s="111"/>
    </row>
    <row r="278" spans="1:14" s="3" customFormat="1" x14ac:dyDescent="0.3">
      <c r="A278"/>
      <c r="B278"/>
      <c r="C278"/>
      <c r="D278"/>
      <c r="E278"/>
      <c r="G278" s="112"/>
      <c r="H278" s="111"/>
      <c r="I278" s="111"/>
      <c r="J278" s="111"/>
      <c r="K278" s="111"/>
      <c r="L278" s="111"/>
      <c r="M278" s="111"/>
      <c r="N278" s="111"/>
    </row>
    <row r="279" spans="1:14" s="3" customFormat="1" x14ac:dyDescent="0.3">
      <c r="A279"/>
      <c r="B279"/>
      <c r="C279"/>
      <c r="D279"/>
      <c r="E279"/>
      <c r="G279" s="112"/>
      <c r="H279" s="111"/>
      <c r="I279" s="111"/>
      <c r="J279" s="111"/>
      <c r="K279" s="111"/>
      <c r="L279" s="111"/>
      <c r="M279" s="111"/>
      <c r="N279" s="111"/>
    </row>
    <row r="280" spans="1:14" s="3" customFormat="1" x14ac:dyDescent="0.3">
      <c r="A280"/>
      <c r="B280"/>
      <c r="C280"/>
      <c r="D280"/>
      <c r="E280"/>
      <c r="G280" s="112"/>
      <c r="H280" s="111"/>
      <c r="I280" s="111"/>
      <c r="J280" s="111"/>
      <c r="K280" s="111"/>
      <c r="L280" s="111"/>
      <c r="M280" s="111"/>
      <c r="N280" s="111"/>
    </row>
    <row r="281" spans="1:14" s="3" customFormat="1" x14ac:dyDescent="0.3">
      <c r="A281"/>
      <c r="B281"/>
      <c r="C281"/>
      <c r="D281"/>
      <c r="E281"/>
      <c r="G281" s="112"/>
      <c r="H281" s="111"/>
      <c r="I281" s="111"/>
      <c r="J281" s="111"/>
      <c r="K281" s="111"/>
      <c r="L281" s="111"/>
      <c r="M281" s="111"/>
      <c r="N281" s="111"/>
    </row>
    <row r="282" spans="1:14" s="3" customFormat="1" x14ac:dyDescent="0.3">
      <c r="A282"/>
      <c r="B282"/>
      <c r="C282"/>
      <c r="D282"/>
      <c r="E282"/>
      <c r="G282" s="112"/>
      <c r="H282" s="111"/>
      <c r="I282" s="111"/>
      <c r="J282" s="111"/>
      <c r="K282" s="111"/>
      <c r="L282" s="111"/>
      <c r="M282" s="111"/>
      <c r="N282" s="111"/>
    </row>
    <row r="283" spans="1:14" s="3" customFormat="1" x14ac:dyDescent="0.3">
      <c r="A283"/>
      <c r="B283"/>
      <c r="C283"/>
      <c r="D283"/>
      <c r="E283"/>
      <c r="G283" s="112"/>
      <c r="H283" s="111"/>
      <c r="I283" s="111"/>
      <c r="J283" s="111"/>
      <c r="K283" s="111"/>
      <c r="L283" s="111"/>
      <c r="M283" s="111"/>
      <c r="N283" s="111"/>
    </row>
    <row r="284" spans="1:14" s="3" customFormat="1" x14ac:dyDescent="0.3">
      <c r="A284"/>
      <c r="B284"/>
      <c r="C284"/>
      <c r="D284"/>
      <c r="E284"/>
      <c r="G284" s="112"/>
      <c r="H284" s="111"/>
      <c r="I284" s="111"/>
      <c r="J284" s="111"/>
      <c r="K284" s="111"/>
      <c r="L284" s="111"/>
      <c r="M284" s="111"/>
      <c r="N284" s="111"/>
    </row>
    <row r="285" spans="1:14" s="3" customFormat="1" x14ac:dyDescent="0.3">
      <c r="A285"/>
      <c r="B285"/>
      <c r="C285"/>
      <c r="D285"/>
      <c r="E285"/>
      <c r="G285" s="112"/>
      <c r="H285" s="111"/>
      <c r="I285" s="111"/>
      <c r="J285" s="111"/>
      <c r="K285" s="111"/>
      <c r="L285" s="111"/>
      <c r="M285" s="111"/>
      <c r="N285" s="111"/>
    </row>
    <row r="286" spans="1:14" s="3" customFormat="1" x14ac:dyDescent="0.3">
      <c r="A286"/>
      <c r="B286"/>
      <c r="C286"/>
      <c r="D286"/>
      <c r="E286"/>
      <c r="G286" s="112"/>
      <c r="H286" s="111"/>
      <c r="I286" s="111"/>
      <c r="J286" s="111"/>
      <c r="K286" s="111"/>
      <c r="L286" s="111"/>
      <c r="M286" s="111"/>
      <c r="N286" s="111"/>
    </row>
    <row r="287" spans="1:14" s="3" customFormat="1" x14ac:dyDescent="0.3">
      <c r="A287"/>
      <c r="B287"/>
      <c r="C287"/>
      <c r="D287"/>
      <c r="E287"/>
      <c r="G287" s="112"/>
      <c r="H287" s="111"/>
      <c r="I287" s="111"/>
      <c r="J287" s="111"/>
      <c r="K287" s="111"/>
      <c r="L287" s="111"/>
      <c r="M287" s="111"/>
      <c r="N287" s="111"/>
    </row>
    <row r="288" spans="1:14" s="3" customFormat="1" x14ac:dyDescent="0.3">
      <c r="A288"/>
      <c r="B288"/>
      <c r="C288"/>
      <c r="D288"/>
      <c r="E288"/>
      <c r="G288" s="112"/>
      <c r="H288" s="111"/>
      <c r="I288" s="111"/>
      <c r="J288" s="111"/>
      <c r="K288" s="111"/>
      <c r="L288" s="111"/>
      <c r="M288" s="111"/>
      <c r="N288" s="111"/>
    </row>
    <row r="289" spans="1:14" s="3" customFormat="1" x14ac:dyDescent="0.3">
      <c r="A289"/>
      <c r="B289"/>
      <c r="C289"/>
      <c r="D289"/>
      <c r="E289"/>
      <c r="G289" s="112"/>
      <c r="H289" s="111"/>
      <c r="I289" s="111"/>
      <c r="J289" s="111"/>
      <c r="K289" s="111"/>
      <c r="L289" s="111"/>
      <c r="M289" s="111"/>
      <c r="N289" s="111"/>
    </row>
    <row r="290" spans="1:14" s="3" customFormat="1" x14ac:dyDescent="0.3">
      <c r="A290"/>
      <c r="B290"/>
      <c r="C290"/>
      <c r="D290"/>
      <c r="E290"/>
      <c r="G290" s="112"/>
      <c r="H290" s="111"/>
      <c r="I290" s="111"/>
      <c r="J290" s="111"/>
      <c r="K290" s="111"/>
      <c r="L290" s="111"/>
      <c r="M290" s="111"/>
      <c r="N290" s="111"/>
    </row>
    <row r="291" spans="1:14" s="3" customFormat="1" x14ac:dyDescent="0.3">
      <c r="A291"/>
      <c r="B291"/>
      <c r="C291"/>
      <c r="D291"/>
      <c r="E291"/>
      <c r="G291" s="112"/>
      <c r="H291" s="111"/>
      <c r="I291" s="111"/>
      <c r="J291" s="111"/>
      <c r="K291" s="111"/>
      <c r="L291" s="111"/>
      <c r="M291" s="111"/>
      <c r="N291" s="111"/>
    </row>
    <row r="292" spans="1:14" s="3" customFormat="1" x14ac:dyDescent="0.3">
      <c r="A292"/>
      <c r="B292"/>
      <c r="C292"/>
      <c r="D292"/>
      <c r="E292"/>
      <c r="G292" s="112"/>
      <c r="H292" s="111"/>
      <c r="I292" s="111"/>
      <c r="J292" s="111"/>
      <c r="K292" s="111"/>
      <c r="L292" s="111"/>
      <c r="M292" s="111"/>
      <c r="N292" s="111"/>
    </row>
    <row r="293" spans="1:14" s="3" customFormat="1" x14ac:dyDescent="0.3">
      <c r="A293"/>
      <c r="B293"/>
      <c r="C293"/>
      <c r="D293"/>
      <c r="E293"/>
      <c r="G293" s="112"/>
      <c r="H293" s="111"/>
      <c r="I293" s="111"/>
      <c r="J293" s="111"/>
      <c r="K293" s="111"/>
      <c r="L293" s="111"/>
      <c r="M293" s="111"/>
      <c r="N293" s="111"/>
    </row>
    <row r="294" spans="1:14" s="3" customFormat="1" x14ac:dyDescent="0.3">
      <c r="A294"/>
      <c r="B294"/>
      <c r="C294"/>
      <c r="D294"/>
      <c r="E294"/>
      <c r="G294" s="112"/>
      <c r="H294" s="111"/>
      <c r="I294" s="111"/>
      <c r="J294" s="111"/>
      <c r="K294" s="111"/>
      <c r="L294" s="111"/>
      <c r="M294" s="111"/>
      <c r="N294" s="111"/>
    </row>
    <row r="295" spans="1:14" s="3" customFormat="1" x14ac:dyDescent="0.3">
      <c r="A295"/>
      <c r="B295"/>
      <c r="C295"/>
      <c r="D295"/>
      <c r="E295"/>
      <c r="G295" s="112"/>
      <c r="H295" s="111"/>
      <c r="I295" s="111"/>
      <c r="J295" s="111"/>
      <c r="K295" s="111"/>
      <c r="L295" s="111"/>
      <c r="M295" s="111"/>
      <c r="N295" s="111"/>
    </row>
    <row r="296" spans="1:14" s="3" customFormat="1" x14ac:dyDescent="0.3">
      <c r="A296"/>
      <c r="B296"/>
      <c r="C296"/>
      <c r="D296"/>
      <c r="E296"/>
      <c r="G296" s="112"/>
      <c r="H296" s="111"/>
      <c r="I296" s="111"/>
      <c r="J296" s="111"/>
      <c r="K296" s="111"/>
      <c r="L296" s="111"/>
      <c r="M296" s="111"/>
      <c r="N296" s="111"/>
    </row>
    <row r="297" spans="1:14" s="3" customFormat="1" x14ac:dyDescent="0.3">
      <c r="A297"/>
      <c r="B297"/>
      <c r="C297"/>
      <c r="D297"/>
      <c r="E297"/>
      <c r="G297" s="112"/>
      <c r="H297" s="111"/>
      <c r="I297" s="111"/>
      <c r="J297" s="111"/>
      <c r="K297" s="111"/>
      <c r="L297" s="111"/>
      <c r="M297" s="111"/>
      <c r="N297" s="111"/>
    </row>
    <row r="298" spans="1:14" s="3" customFormat="1" x14ac:dyDescent="0.3">
      <c r="A298"/>
      <c r="B298"/>
      <c r="C298"/>
      <c r="D298"/>
      <c r="E298"/>
      <c r="G298" s="112"/>
      <c r="H298" s="111"/>
      <c r="I298" s="111"/>
      <c r="J298" s="111"/>
      <c r="K298" s="111"/>
      <c r="L298" s="111"/>
      <c r="M298" s="111"/>
      <c r="N298" s="111"/>
    </row>
    <row r="299" spans="1:14" s="3" customFormat="1" x14ac:dyDescent="0.3">
      <c r="A299"/>
      <c r="B299"/>
      <c r="C299"/>
      <c r="D299"/>
      <c r="E299"/>
      <c r="G299" s="112"/>
      <c r="H299" s="111"/>
      <c r="I299" s="111"/>
      <c r="J299" s="111"/>
      <c r="K299" s="111"/>
      <c r="L299" s="111"/>
      <c r="M299" s="111"/>
      <c r="N299" s="111"/>
    </row>
    <row r="300" spans="1:14" s="3" customFormat="1" x14ac:dyDescent="0.3">
      <c r="A300"/>
      <c r="B300"/>
      <c r="C300"/>
      <c r="D300"/>
      <c r="E300"/>
      <c r="G300" s="112"/>
      <c r="H300" s="111"/>
      <c r="I300" s="111"/>
      <c r="J300" s="111"/>
      <c r="K300" s="111"/>
      <c r="L300" s="111"/>
      <c r="M300" s="111"/>
      <c r="N300" s="111"/>
    </row>
    <row r="301" spans="1:14" s="3" customFormat="1" x14ac:dyDescent="0.3">
      <c r="A301"/>
      <c r="B301"/>
      <c r="C301"/>
      <c r="D301"/>
      <c r="E301"/>
      <c r="G301" s="112"/>
      <c r="H301" s="111"/>
      <c r="I301" s="111"/>
      <c r="J301" s="111"/>
      <c r="K301" s="111"/>
      <c r="L301" s="111"/>
      <c r="M301" s="111"/>
      <c r="N301" s="111"/>
    </row>
    <row r="302" spans="1:14" s="3" customFormat="1" x14ac:dyDescent="0.3">
      <c r="A302"/>
      <c r="B302"/>
      <c r="C302"/>
      <c r="D302"/>
      <c r="E302"/>
      <c r="G302" s="112"/>
      <c r="H302" s="111"/>
      <c r="I302" s="111"/>
      <c r="J302" s="111"/>
      <c r="K302" s="111"/>
      <c r="L302" s="111"/>
      <c r="M302" s="111"/>
      <c r="N302" s="111"/>
    </row>
    <row r="303" spans="1:14" s="3" customFormat="1" x14ac:dyDescent="0.3">
      <c r="A303"/>
      <c r="B303"/>
      <c r="C303"/>
      <c r="D303"/>
      <c r="E303"/>
      <c r="G303" s="112"/>
      <c r="H303" s="111"/>
      <c r="I303" s="111"/>
      <c r="J303" s="111"/>
      <c r="K303" s="111"/>
      <c r="L303" s="111"/>
      <c r="M303" s="111"/>
      <c r="N303" s="111"/>
    </row>
    <row r="304" spans="1:14" s="3" customFormat="1" x14ac:dyDescent="0.3">
      <c r="A304"/>
      <c r="B304"/>
      <c r="C304"/>
      <c r="D304"/>
      <c r="E304"/>
      <c r="G304" s="112"/>
      <c r="H304" s="111"/>
      <c r="I304" s="111"/>
      <c r="J304" s="111"/>
      <c r="K304" s="111"/>
      <c r="L304" s="111"/>
      <c r="M304" s="111"/>
      <c r="N304" s="111"/>
    </row>
    <row r="305" spans="1:14" s="3" customFormat="1" x14ac:dyDescent="0.3">
      <c r="A305"/>
      <c r="B305"/>
      <c r="C305"/>
      <c r="D305"/>
      <c r="E305"/>
      <c r="G305" s="112"/>
      <c r="H305" s="111"/>
      <c r="I305" s="111"/>
      <c r="J305" s="111"/>
      <c r="K305" s="111"/>
      <c r="L305" s="111"/>
      <c r="M305" s="111"/>
      <c r="N305" s="111"/>
    </row>
    <row r="306" spans="1:14" s="3" customFormat="1" x14ac:dyDescent="0.3">
      <c r="A306"/>
      <c r="B306"/>
      <c r="C306"/>
      <c r="D306"/>
      <c r="E306"/>
      <c r="G306" s="112"/>
      <c r="H306" s="111"/>
      <c r="I306" s="111"/>
      <c r="J306" s="111"/>
      <c r="K306" s="111"/>
      <c r="L306" s="111"/>
      <c r="M306" s="111"/>
      <c r="N306" s="111"/>
    </row>
    <row r="307" spans="1:14" s="3" customFormat="1" x14ac:dyDescent="0.3">
      <c r="A307"/>
      <c r="B307"/>
      <c r="C307"/>
      <c r="D307"/>
      <c r="E307"/>
      <c r="G307" s="112"/>
      <c r="H307" s="111"/>
      <c r="I307" s="111"/>
      <c r="J307" s="111"/>
      <c r="K307" s="111"/>
      <c r="L307" s="111"/>
      <c r="M307" s="111"/>
      <c r="N307" s="111"/>
    </row>
    <row r="308" spans="1:14" s="3" customFormat="1" x14ac:dyDescent="0.3">
      <c r="A308"/>
      <c r="B308"/>
      <c r="C308"/>
      <c r="D308"/>
      <c r="E308"/>
      <c r="G308" s="112"/>
      <c r="H308" s="111"/>
      <c r="I308" s="111"/>
      <c r="J308" s="111"/>
      <c r="K308" s="111"/>
      <c r="L308" s="111"/>
      <c r="M308" s="111"/>
      <c r="N308" s="111"/>
    </row>
    <row r="309" spans="1:14" s="3" customFormat="1" x14ac:dyDescent="0.3">
      <c r="A309"/>
      <c r="B309"/>
      <c r="C309"/>
      <c r="D309"/>
      <c r="E309"/>
      <c r="G309" s="112"/>
      <c r="H309" s="111"/>
      <c r="I309" s="111"/>
      <c r="J309" s="111"/>
      <c r="K309" s="111"/>
      <c r="L309" s="111"/>
      <c r="M309" s="111"/>
      <c r="N309" s="111"/>
    </row>
    <row r="310" spans="1:14" s="3" customFormat="1" x14ac:dyDescent="0.3">
      <c r="A310"/>
      <c r="B310"/>
      <c r="C310"/>
      <c r="D310"/>
      <c r="E310"/>
      <c r="G310" s="112"/>
      <c r="H310" s="111"/>
      <c r="I310" s="111"/>
      <c r="J310" s="111"/>
      <c r="K310" s="111"/>
      <c r="L310" s="111"/>
      <c r="M310" s="111"/>
      <c r="N310" s="111"/>
    </row>
    <row r="311" spans="1:14" s="3" customFormat="1" x14ac:dyDescent="0.3">
      <c r="A311"/>
      <c r="B311"/>
      <c r="C311"/>
      <c r="D311"/>
      <c r="E311"/>
      <c r="G311" s="112"/>
      <c r="H311" s="111"/>
      <c r="I311" s="111"/>
      <c r="J311" s="111"/>
      <c r="K311" s="111"/>
      <c r="L311" s="111"/>
      <c r="M311" s="111"/>
      <c r="N311" s="111"/>
    </row>
    <row r="312" spans="1:14" s="3" customFormat="1" x14ac:dyDescent="0.3">
      <c r="A312"/>
      <c r="B312"/>
      <c r="C312"/>
      <c r="D312"/>
      <c r="E312"/>
      <c r="G312" s="112"/>
      <c r="H312" s="111"/>
      <c r="I312" s="111"/>
      <c r="J312" s="111"/>
      <c r="K312" s="111"/>
      <c r="L312" s="111"/>
      <c r="M312" s="111"/>
      <c r="N312" s="111"/>
    </row>
    <row r="313" spans="1:14" s="3" customFormat="1" x14ac:dyDescent="0.3">
      <c r="A313"/>
      <c r="B313"/>
      <c r="C313"/>
      <c r="D313"/>
      <c r="E313"/>
      <c r="G313" s="112"/>
      <c r="H313" s="111"/>
      <c r="I313" s="111"/>
      <c r="J313" s="111"/>
      <c r="K313" s="111"/>
      <c r="L313" s="111"/>
      <c r="M313" s="111"/>
      <c r="N313" s="111"/>
    </row>
    <row r="314" spans="1:14" s="3" customFormat="1" x14ac:dyDescent="0.3">
      <c r="A314"/>
      <c r="B314"/>
      <c r="C314"/>
      <c r="D314"/>
      <c r="E314"/>
      <c r="G314" s="112"/>
      <c r="H314" s="111"/>
      <c r="I314" s="111"/>
      <c r="J314" s="111"/>
      <c r="K314" s="111"/>
      <c r="L314" s="111"/>
      <c r="M314" s="111"/>
      <c r="N314" s="111"/>
    </row>
    <row r="315" spans="1:14" s="3" customFormat="1" x14ac:dyDescent="0.3">
      <c r="A315"/>
      <c r="B315"/>
      <c r="C315"/>
      <c r="D315"/>
      <c r="E315"/>
      <c r="G315" s="112"/>
      <c r="H315" s="111"/>
      <c r="I315" s="111"/>
      <c r="J315" s="111"/>
      <c r="K315" s="111"/>
      <c r="L315" s="111"/>
      <c r="M315" s="111"/>
      <c r="N315" s="111"/>
    </row>
    <row r="316" spans="1:14" s="3" customFormat="1" x14ac:dyDescent="0.3">
      <c r="A316"/>
      <c r="B316"/>
      <c r="C316"/>
      <c r="D316"/>
      <c r="E316"/>
      <c r="G316" s="112"/>
      <c r="H316" s="111"/>
      <c r="I316" s="111"/>
      <c r="J316" s="111"/>
      <c r="K316" s="111"/>
      <c r="L316" s="111"/>
      <c r="M316" s="111"/>
      <c r="N316" s="111"/>
    </row>
    <row r="317" spans="1:14" s="3" customFormat="1" x14ac:dyDescent="0.3">
      <c r="A317"/>
      <c r="B317"/>
      <c r="C317"/>
      <c r="D317"/>
      <c r="E317"/>
      <c r="G317" s="112"/>
      <c r="H317" s="111"/>
      <c r="I317" s="111"/>
      <c r="J317" s="111"/>
      <c r="K317" s="111"/>
      <c r="L317" s="111"/>
      <c r="M317" s="111"/>
      <c r="N317" s="111"/>
    </row>
    <row r="318" spans="1:14" s="3" customFormat="1" x14ac:dyDescent="0.3">
      <c r="A318"/>
      <c r="B318"/>
      <c r="C318"/>
      <c r="D318"/>
      <c r="E318"/>
      <c r="G318" s="112"/>
      <c r="H318" s="111"/>
      <c r="I318" s="111"/>
      <c r="J318" s="111"/>
      <c r="K318" s="111"/>
      <c r="L318" s="111"/>
      <c r="M318" s="111"/>
      <c r="N318" s="111"/>
    </row>
    <row r="319" spans="1:14" s="3" customFormat="1" x14ac:dyDescent="0.3">
      <c r="A319"/>
      <c r="B319"/>
      <c r="C319"/>
      <c r="D319"/>
      <c r="E319"/>
      <c r="G319" s="112"/>
      <c r="H319" s="111"/>
      <c r="I319" s="111"/>
      <c r="J319" s="111"/>
      <c r="K319" s="111"/>
      <c r="L319" s="111"/>
      <c r="M319" s="111"/>
      <c r="N319" s="111"/>
    </row>
    <row r="320" spans="1:14" s="3" customFormat="1" x14ac:dyDescent="0.3">
      <c r="A320"/>
      <c r="B320"/>
      <c r="C320"/>
      <c r="D320"/>
      <c r="E320"/>
      <c r="G320" s="112"/>
      <c r="H320" s="111"/>
      <c r="I320" s="111"/>
      <c r="J320" s="111"/>
      <c r="K320" s="111"/>
      <c r="L320" s="111"/>
      <c r="M320" s="111"/>
      <c r="N320" s="111"/>
    </row>
    <row r="321" spans="1:14" s="3" customFormat="1" x14ac:dyDescent="0.3">
      <c r="A321"/>
      <c r="B321"/>
      <c r="C321"/>
      <c r="D321"/>
      <c r="E321"/>
      <c r="G321" s="112"/>
      <c r="H321" s="111"/>
      <c r="I321" s="111"/>
      <c r="J321" s="111"/>
      <c r="K321" s="111"/>
      <c r="L321" s="111"/>
      <c r="M321" s="111"/>
      <c r="N321" s="111"/>
    </row>
    <row r="322" spans="1:14" s="3" customFormat="1" x14ac:dyDescent="0.3">
      <c r="A322"/>
      <c r="B322"/>
      <c r="C322"/>
      <c r="D322"/>
      <c r="E322"/>
      <c r="G322" s="112"/>
      <c r="H322" s="111"/>
      <c r="I322" s="111"/>
      <c r="J322" s="111"/>
      <c r="K322" s="111"/>
      <c r="L322" s="111"/>
      <c r="M322" s="111"/>
      <c r="N322" s="111"/>
    </row>
    <row r="323" spans="1:14" s="3" customFormat="1" x14ac:dyDescent="0.3">
      <c r="A323"/>
      <c r="B323"/>
      <c r="C323"/>
      <c r="D323"/>
      <c r="E323"/>
      <c r="G323" s="112"/>
      <c r="H323" s="111"/>
      <c r="I323" s="111"/>
      <c r="J323" s="111"/>
      <c r="K323" s="111"/>
      <c r="L323" s="111"/>
      <c r="M323" s="111"/>
      <c r="N323" s="111"/>
    </row>
    <row r="324" spans="1:14" s="3" customFormat="1" x14ac:dyDescent="0.3">
      <c r="A324"/>
      <c r="B324"/>
      <c r="C324"/>
      <c r="D324"/>
      <c r="E324"/>
      <c r="G324" s="112"/>
      <c r="H324" s="111"/>
      <c r="I324" s="111"/>
      <c r="J324" s="111"/>
      <c r="K324" s="111"/>
      <c r="L324" s="111"/>
      <c r="M324" s="111"/>
      <c r="N324" s="111"/>
    </row>
    <row r="325" spans="1:14" s="3" customFormat="1" x14ac:dyDescent="0.3">
      <c r="A325"/>
      <c r="B325"/>
      <c r="C325"/>
      <c r="D325"/>
      <c r="E325"/>
      <c r="G325" s="112"/>
      <c r="H325" s="111"/>
      <c r="I325" s="111"/>
      <c r="J325" s="111"/>
      <c r="K325" s="111"/>
      <c r="L325" s="111"/>
      <c r="M325" s="111"/>
      <c r="N325" s="111"/>
    </row>
    <row r="326" spans="1:14" s="3" customFormat="1" x14ac:dyDescent="0.3">
      <c r="A326"/>
      <c r="B326"/>
      <c r="C326"/>
      <c r="D326"/>
      <c r="E326"/>
      <c r="G326" s="112"/>
      <c r="H326" s="111"/>
      <c r="I326" s="111"/>
      <c r="J326" s="111"/>
      <c r="K326" s="111"/>
      <c r="L326" s="111"/>
      <c r="M326" s="111"/>
      <c r="N326" s="111"/>
    </row>
    <row r="327" spans="1:14" s="3" customFormat="1" x14ac:dyDescent="0.3">
      <c r="A327"/>
      <c r="B327"/>
      <c r="C327"/>
      <c r="D327"/>
      <c r="E327"/>
      <c r="G327" s="112"/>
      <c r="H327" s="111"/>
      <c r="I327" s="111"/>
      <c r="J327" s="111"/>
      <c r="K327" s="111"/>
      <c r="L327" s="111"/>
      <c r="M327" s="111"/>
      <c r="N327" s="111"/>
    </row>
    <row r="328" spans="1:14" s="3" customFormat="1" x14ac:dyDescent="0.3">
      <c r="A328"/>
      <c r="B328"/>
      <c r="C328"/>
      <c r="D328"/>
      <c r="E328"/>
      <c r="G328" s="112"/>
      <c r="H328" s="111"/>
      <c r="I328" s="111"/>
      <c r="J328" s="111"/>
      <c r="K328" s="111"/>
      <c r="L328" s="111"/>
      <c r="M328" s="111"/>
      <c r="N328" s="111"/>
    </row>
    <row r="329" spans="1:14" s="3" customFormat="1" x14ac:dyDescent="0.3">
      <c r="A329"/>
      <c r="B329"/>
      <c r="C329"/>
      <c r="D329"/>
      <c r="E329"/>
      <c r="G329" s="112"/>
      <c r="H329" s="111"/>
      <c r="I329" s="111"/>
      <c r="J329" s="111"/>
      <c r="K329" s="111"/>
      <c r="L329" s="111"/>
      <c r="M329" s="111"/>
      <c r="N329" s="111"/>
    </row>
    <row r="330" spans="1:14" s="3" customFormat="1" x14ac:dyDescent="0.3">
      <c r="A330"/>
      <c r="B330"/>
      <c r="C330"/>
      <c r="D330"/>
      <c r="E330"/>
      <c r="G330" s="112"/>
      <c r="H330" s="111"/>
      <c r="I330" s="111"/>
      <c r="J330" s="111"/>
      <c r="K330" s="111"/>
      <c r="L330" s="111"/>
      <c r="M330" s="111"/>
      <c r="N330" s="111"/>
    </row>
    <row r="331" spans="1:14" s="3" customFormat="1" x14ac:dyDescent="0.3">
      <c r="A331"/>
      <c r="B331"/>
      <c r="C331"/>
      <c r="D331"/>
      <c r="E331"/>
      <c r="G331" s="112"/>
      <c r="H331" s="111"/>
      <c r="I331" s="111"/>
      <c r="J331" s="111"/>
      <c r="K331" s="111"/>
      <c r="L331" s="111"/>
      <c r="M331" s="111"/>
      <c r="N331" s="111"/>
    </row>
    <row r="332" spans="1:14" s="3" customFormat="1" x14ac:dyDescent="0.3">
      <c r="A332"/>
      <c r="B332"/>
      <c r="C332"/>
      <c r="D332"/>
      <c r="E332"/>
      <c r="G332" s="112"/>
      <c r="H332" s="111"/>
      <c r="I332" s="111"/>
      <c r="J332" s="111"/>
      <c r="K332" s="111"/>
      <c r="L332" s="111"/>
      <c r="M332" s="111"/>
      <c r="N332" s="111"/>
    </row>
    <row r="333" spans="1:14" s="3" customFormat="1" x14ac:dyDescent="0.3">
      <c r="A333"/>
      <c r="B333"/>
      <c r="C333"/>
      <c r="D333"/>
      <c r="E333"/>
      <c r="G333" s="112"/>
      <c r="H333" s="111"/>
      <c r="I333" s="111"/>
      <c r="J333" s="111"/>
      <c r="K333" s="111"/>
      <c r="L333" s="111"/>
      <c r="M333" s="111"/>
      <c r="N333" s="111"/>
    </row>
    <row r="334" spans="1:14" s="3" customFormat="1" x14ac:dyDescent="0.3">
      <c r="A334"/>
      <c r="B334"/>
      <c r="C334"/>
      <c r="D334"/>
      <c r="E334"/>
      <c r="G334" s="112"/>
      <c r="H334" s="111"/>
      <c r="I334" s="111"/>
      <c r="J334" s="111"/>
      <c r="K334" s="111"/>
      <c r="L334" s="111"/>
      <c r="M334" s="111"/>
      <c r="N334" s="111"/>
    </row>
    <row r="335" spans="1:14" s="3" customFormat="1" x14ac:dyDescent="0.3">
      <c r="A335"/>
      <c r="B335"/>
      <c r="C335"/>
      <c r="D335"/>
      <c r="E335"/>
      <c r="G335" s="112"/>
      <c r="H335" s="111"/>
      <c r="I335" s="111"/>
      <c r="J335" s="111"/>
      <c r="K335" s="111"/>
      <c r="L335" s="111"/>
      <c r="M335" s="111"/>
      <c r="N335" s="111"/>
    </row>
    <row r="336" spans="1:14" s="3" customFormat="1" x14ac:dyDescent="0.3">
      <c r="A336"/>
      <c r="B336"/>
      <c r="C336"/>
      <c r="D336"/>
      <c r="E336"/>
      <c r="G336" s="112"/>
      <c r="H336" s="111"/>
      <c r="I336" s="111"/>
      <c r="J336" s="111"/>
      <c r="K336" s="111"/>
      <c r="L336" s="111"/>
      <c r="M336" s="111"/>
      <c r="N336" s="111"/>
    </row>
    <row r="337" spans="1:14" s="3" customFormat="1" x14ac:dyDescent="0.3">
      <c r="A337"/>
      <c r="B337"/>
      <c r="C337"/>
      <c r="D337"/>
      <c r="E337"/>
      <c r="G337" s="112"/>
      <c r="H337" s="111"/>
      <c r="I337" s="111"/>
      <c r="J337" s="111"/>
      <c r="K337" s="111"/>
      <c r="L337" s="111"/>
      <c r="M337" s="111"/>
      <c r="N337" s="111"/>
    </row>
    <row r="338" spans="1:14" s="3" customFormat="1" x14ac:dyDescent="0.3">
      <c r="A338"/>
      <c r="B338"/>
      <c r="C338"/>
      <c r="D338"/>
      <c r="E338"/>
      <c r="G338" s="112"/>
      <c r="H338" s="111"/>
      <c r="I338" s="111"/>
      <c r="J338" s="111"/>
      <c r="K338" s="111"/>
      <c r="L338" s="111"/>
      <c r="M338" s="111"/>
      <c r="N338" s="111"/>
    </row>
    <row r="339" spans="1:14" s="3" customFormat="1" x14ac:dyDescent="0.3">
      <c r="A339"/>
      <c r="B339"/>
      <c r="C339"/>
      <c r="D339"/>
      <c r="E339"/>
      <c r="G339" s="112"/>
      <c r="H339" s="111"/>
      <c r="I339" s="111"/>
      <c r="J339" s="111"/>
      <c r="K339" s="111"/>
      <c r="L339" s="111"/>
      <c r="M339" s="111"/>
      <c r="N339" s="111"/>
    </row>
    <row r="340" spans="1:14" s="3" customFormat="1" x14ac:dyDescent="0.3">
      <c r="A340"/>
      <c r="B340"/>
      <c r="C340"/>
      <c r="D340"/>
      <c r="E340"/>
      <c r="G340" s="112"/>
      <c r="H340" s="111"/>
      <c r="I340" s="111"/>
      <c r="J340" s="111"/>
      <c r="K340" s="111"/>
      <c r="L340" s="111"/>
      <c r="M340" s="111"/>
      <c r="N340" s="111"/>
    </row>
    <row r="341" spans="1:14" s="3" customFormat="1" x14ac:dyDescent="0.3">
      <c r="A341"/>
      <c r="B341"/>
      <c r="C341"/>
      <c r="D341"/>
      <c r="E341"/>
      <c r="G341" s="112"/>
      <c r="H341" s="111"/>
      <c r="I341" s="111"/>
      <c r="J341" s="111"/>
      <c r="K341" s="111"/>
      <c r="L341" s="111"/>
      <c r="M341" s="111"/>
      <c r="N341" s="111"/>
    </row>
    <row r="342" spans="1:14" s="3" customFormat="1" x14ac:dyDescent="0.3">
      <c r="A342"/>
      <c r="B342"/>
      <c r="C342"/>
      <c r="D342"/>
      <c r="E342"/>
      <c r="G342" s="112"/>
      <c r="H342" s="111"/>
      <c r="I342" s="111"/>
      <c r="J342" s="111"/>
      <c r="K342" s="111"/>
      <c r="L342" s="111"/>
      <c r="M342" s="111"/>
      <c r="N342" s="111"/>
    </row>
    <row r="343" spans="1:14" s="3" customFormat="1" x14ac:dyDescent="0.3">
      <c r="A343"/>
      <c r="B343"/>
      <c r="C343"/>
      <c r="D343"/>
      <c r="E343"/>
      <c r="G343" s="112"/>
      <c r="H343" s="111"/>
      <c r="I343" s="111"/>
      <c r="J343" s="111"/>
      <c r="K343" s="111"/>
      <c r="L343" s="111"/>
      <c r="M343" s="111"/>
      <c r="N343" s="111"/>
    </row>
    <row r="344" spans="1:14" s="3" customFormat="1" x14ac:dyDescent="0.3">
      <c r="A344"/>
      <c r="B344"/>
      <c r="C344"/>
      <c r="D344"/>
      <c r="E344"/>
      <c r="G344" s="112"/>
      <c r="H344" s="111"/>
      <c r="I344" s="111"/>
      <c r="J344" s="111"/>
      <c r="K344" s="111"/>
      <c r="L344" s="111"/>
      <c r="M344" s="111"/>
      <c r="N344" s="111"/>
    </row>
    <row r="345" spans="1:14" s="3" customFormat="1" x14ac:dyDescent="0.3">
      <c r="A345"/>
      <c r="B345"/>
      <c r="C345"/>
      <c r="D345"/>
      <c r="E345"/>
      <c r="G345" s="112"/>
      <c r="H345" s="111"/>
      <c r="I345" s="111"/>
      <c r="J345" s="111"/>
      <c r="K345" s="111"/>
      <c r="L345" s="111"/>
      <c r="M345" s="111"/>
      <c r="N345" s="111"/>
    </row>
    <row r="346" spans="1:14" s="3" customFormat="1" x14ac:dyDescent="0.3">
      <c r="A346"/>
      <c r="B346"/>
      <c r="C346"/>
      <c r="D346"/>
      <c r="E346"/>
      <c r="G346" s="112"/>
      <c r="H346" s="111"/>
      <c r="I346" s="111"/>
      <c r="J346" s="111"/>
      <c r="K346" s="111"/>
      <c r="L346" s="111"/>
      <c r="M346" s="111"/>
      <c r="N346" s="111"/>
    </row>
    <row r="347" spans="1:14" s="3" customFormat="1" x14ac:dyDescent="0.3">
      <c r="A347"/>
      <c r="B347"/>
      <c r="C347"/>
      <c r="D347"/>
      <c r="E347"/>
      <c r="G347" s="112"/>
      <c r="H347" s="111"/>
      <c r="I347" s="111"/>
      <c r="J347" s="111"/>
      <c r="K347" s="111"/>
      <c r="L347" s="111"/>
      <c r="M347" s="111"/>
      <c r="N347" s="111"/>
    </row>
    <row r="348" spans="1:14" s="3" customFormat="1" x14ac:dyDescent="0.3">
      <c r="A348"/>
      <c r="B348"/>
      <c r="C348"/>
      <c r="D348"/>
      <c r="E348"/>
      <c r="G348" s="112"/>
      <c r="H348" s="111"/>
      <c r="I348" s="111"/>
      <c r="J348" s="111"/>
      <c r="K348" s="111"/>
      <c r="L348" s="111"/>
      <c r="M348" s="111"/>
      <c r="N348" s="111"/>
    </row>
    <row r="349" spans="1:14" s="3" customFormat="1" x14ac:dyDescent="0.3">
      <c r="A349"/>
      <c r="B349"/>
      <c r="C349"/>
      <c r="D349"/>
      <c r="E349"/>
      <c r="G349" s="112"/>
      <c r="H349" s="111"/>
      <c r="I349" s="111"/>
      <c r="J349" s="111"/>
      <c r="K349" s="111"/>
      <c r="L349" s="111"/>
      <c r="M349" s="111"/>
      <c r="N349" s="111"/>
    </row>
    <row r="350" spans="1:14" s="3" customFormat="1" x14ac:dyDescent="0.3">
      <c r="A350"/>
      <c r="B350"/>
      <c r="C350"/>
      <c r="D350"/>
      <c r="E350"/>
      <c r="G350" s="112"/>
      <c r="H350" s="111"/>
      <c r="I350" s="111"/>
      <c r="J350" s="111"/>
      <c r="K350" s="111"/>
      <c r="L350" s="111"/>
      <c r="M350" s="111"/>
      <c r="N350" s="111"/>
    </row>
    <row r="351" spans="1:14" s="3" customFormat="1" x14ac:dyDescent="0.3">
      <c r="A351"/>
      <c r="B351"/>
      <c r="C351"/>
      <c r="D351"/>
      <c r="E351"/>
      <c r="G351" s="112"/>
      <c r="H351" s="111"/>
      <c r="I351" s="111"/>
      <c r="J351" s="111"/>
      <c r="K351" s="111"/>
      <c r="L351" s="111"/>
      <c r="M351" s="111"/>
      <c r="N351" s="111"/>
    </row>
    <row r="352" spans="1:14" s="3" customFormat="1" x14ac:dyDescent="0.3">
      <c r="A352"/>
      <c r="B352"/>
      <c r="C352"/>
      <c r="D352"/>
      <c r="E352"/>
      <c r="G352" s="112"/>
      <c r="H352" s="111"/>
      <c r="I352" s="111"/>
      <c r="J352" s="111"/>
      <c r="K352" s="111"/>
      <c r="L352" s="111"/>
      <c r="M352" s="111"/>
      <c r="N352" s="111"/>
    </row>
    <row r="353" spans="1:14" s="3" customFormat="1" x14ac:dyDescent="0.3">
      <c r="A353"/>
      <c r="B353"/>
      <c r="C353"/>
      <c r="D353"/>
      <c r="E353"/>
      <c r="G353" s="112"/>
      <c r="H353" s="111"/>
      <c r="I353" s="111"/>
      <c r="J353" s="111"/>
      <c r="K353" s="111"/>
      <c r="L353" s="111"/>
      <c r="M353" s="111"/>
      <c r="N353" s="111"/>
    </row>
    <row r="354" spans="1:14" s="3" customFormat="1" x14ac:dyDescent="0.3">
      <c r="A354"/>
      <c r="B354"/>
      <c r="C354"/>
      <c r="D354"/>
      <c r="E354"/>
      <c r="G354" s="112"/>
      <c r="H354" s="111"/>
      <c r="I354" s="111"/>
      <c r="J354" s="111"/>
      <c r="K354" s="111"/>
      <c r="L354" s="111"/>
      <c r="M354" s="111"/>
      <c r="N354" s="111"/>
    </row>
    <row r="355" spans="1:14" s="3" customFormat="1" x14ac:dyDescent="0.3">
      <c r="A355"/>
      <c r="B355"/>
      <c r="C355"/>
      <c r="D355"/>
      <c r="E355"/>
      <c r="G355" s="112"/>
      <c r="H355" s="111"/>
      <c r="I355" s="111"/>
      <c r="J355" s="111"/>
      <c r="K355" s="111"/>
      <c r="L355" s="111"/>
      <c r="M355" s="111"/>
      <c r="N355" s="111"/>
    </row>
    <row r="356" spans="1:14" s="3" customFormat="1" x14ac:dyDescent="0.3">
      <c r="A356"/>
      <c r="B356"/>
      <c r="C356"/>
      <c r="D356"/>
      <c r="E356"/>
      <c r="G356" s="112"/>
      <c r="H356" s="111"/>
      <c r="I356" s="111"/>
      <c r="J356" s="111"/>
      <c r="K356" s="111"/>
      <c r="L356" s="111"/>
      <c r="M356" s="111"/>
      <c r="N356" s="111"/>
    </row>
    <row r="357" spans="1:14" s="3" customFormat="1" x14ac:dyDescent="0.3">
      <c r="A357"/>
      <c r="B357"/>
      <c r="C357"/>
      <c r="D357"/>
      <c r="E357"/>
      <c r="G357" s="112"/>
      <c r="H357" s="111"/>
      <c r="I357" s="111"/>
      <c r="J357" s="111"/>
      <c r="K357" s="111"/>
      <c r="L357" s="111"/>
      <c r="M357" s="111"/>
      <c r="N357" s="111"/>
    </row>
    <row r="358" spans="1:14" s="3" customFormat="1" x14ac:dyDescent="0.3">
      <c r="A358"/>
      <c r="B358"/>
      <c r="C358"/>
      <c r="D358"/>
      <c r="E358"/>
      <c r="G358" s="112"/>
      <c r="H358" s="111"/>
      <c r="I358" s="111"/>
      <c r="J358" s="111"/>
      <c r="K358" s="111"/>
      <c r="L358" s="111"/>
      <c r="M358" s="111"/>
      <c r="N358" s="111"/>
    </row>
    <row r="359" spans="1:14" s="3" customFormat="1" x14ac:dyDescent="0.3">
      <c r="A359"/>
      <c r="B359"/>
      <c r="C359"/>
      <c r="D359"/>
      <c r="E359"/>
      <c r="G359" s="112"/>
      <c r="H359" s="111"/>
      <c r="I359" s="111"/>
      <c r="J359" s="111"/>
      <c r="K359" s="111"/>
      <c r="L359" s="111"/>
      <c r="M359" s="111"/>
      <c r="N359" s="111"/>
    </row>
    <row r="360" spans="1:14" s="3" customFormat="1" x14ac:dyDescent="0.3">
      <c r="A360"/>
      <c r="B360"/>
      <c r="C360"/>
      <c r="D360"/>
      <c r="E360"/>
      <c r="G360" s="112"/>
      <c r="H360" s="111"/>
      <c r="I360" s="111"/>
      <c r="J360" s="111"/>
      <c r="K360" s="111"/>
      <c r="L360" s="111"/>
      <c r="M360" s="111"/>
      <c r="N360" s="111"/>
    </row>
    <row r="361" spans="1:14" s="3" customFormat="1" x14ac:dyDescent="0.3">
      <c r="A361"/>
      <c r="B361"/>
      <c r="C361"/>
      <c r="D361"/>
      <c r="E361"/>
      <c r="G361" s="112"/>
      <c r="H361" s="111"/>
      <c r="I361" s="111"/>
      <c r="J361" s="111"/>
      <c r="K361" s="111"/>
      <c r="L361" s="111"/>
      <c r="M361" s="111"/>
      <c r="N361" s="111"/>
    </row>
    <row r="362" spans="1:14" s="3" customFormat="1" x14ac:dyDescent="0.3">
      <c r="A362"/>
      <c r="B362"/>
      <c r="C362"/>
      <c r="D362"/>
      <c r="E362"/>
      <c r="G362" s="112"/>
      <c r="H362" s="111"/>
      <c r="I362" s="111"/>
      <c r="J362" s="111"/>
      <c r="K362" s="111"/>
      <c r="L362" s="111"/>
      <c r="M362" s="111"/>
      <c r="N362" s="111"/>
    </row>
    <row r="363" spans="1:14" s="3" customFormat="1" x14ac:dyDescent="0.3">
      <c r="A363"/>
      <c r="B363"/>
      <c r="C363"/>
      <c r="D363"/>
      <c r="E363"/>
      <c r="G363" s="112"/>
      <c r="H363" s="111"/>
      <c r="I363" s="111"/>
      <c r="J363" s="111"/>
      <c r="K363" s="111"/>
      <c r="L363" s="111"/>
      <c r="M363" s="111"/>
      <c r="N363" s="111"/>
    </row>
    <row r="364" spans="1:14" s="3" customFormat="1" x14ac:dyDescent="0.3">
      <c r="A364"/>
      <c r="B364"/>
      <c r="C364"/>
      <c r="D364"/>
      <c r="E364"/>
      <c r="G364" s="112"/>
      <c r="H364" s="111"/>
      <c r="I364" s="111"/>
      <c r="J364" s="111"/>
      <c r="K364" s="111"/>
      <c r="L364" s="111"/>
      <c r="M364" s="111"/>
      <c r="N364" s="111"/>
    </row>
    <row r="365" spans="1:14" s="3" customFormat="1" x14ac:dyDescent="0.3">
      <c r="A365"/>
      <c r="B365"/>
      <c r="C365"/>
      <c r="D365"/>
      <c r="E365"/>
      <c r="G365" s="112"/>
      <c r="H365" s="111"/>
      <c r="I365" s="111"/>
      <c r="J365" s="111"/>
      <c r="K365" s="111"/>
      <c r="L365" s="111"/>
      <c r="M365" s="111"/>
      <c r="N365" s="111"/>
    </row>
    <row r="366" spans="1:14" s="3" customFormat="1" x14ac:dyDescent="0.3">
      <c r="A366"/>
      <c r="B366"/>
      <c r="C366"/>
      <c r="D366"/>
      <c r="E366"/>
      <c r="G366" s="112"/>
      <c r="H366" s="111"/>
      <c r="I366" s="111"/>
      <c r="J366" s="111"/>
      <c r="K366" s="111"/>
      <c r="L366" s="111"/>
      <c r="M366" s="111"/>
      <c r="N366" s="111"/>
    </row>
    <row r="367" spans="1:14" s="3" customFormat="1" x14ac:dyDescent="0.3">
      <c r="A367"/>
      <c r="B367"/>
      <c r="C367"/>
      <c r="D367"/>
      <c r="E367"/>
      <c r="G367" s="112"/>
      <c r="H367" s="111"/>
      <c r="I367" s="111"/>
      <c r="J367" s="111"/>
      <c r="K367" s="111"/>
      <c r="L367" s="111"/>
      <c r="M367" s="111"/>
      <c r="N367" s="111"/>
    </row>
    <row r="368" spans="1:14" s="3" customFormat="1" x14ac:dyDescent="0.3">
      <c r="A368"/>
      <c r="B368"/>
      <c r="C368"/>
      <c r="D368"/>
      <c r="E368"/>
      <c r="G368" s="112"/>
      <c r="H368" s="111"/>
      <c r="I368" s="111"/>
      <c r="J368" s="111"/>
      <c r="K368" s="111"/>
      <c r="L368" s="111"/>
      <c r="M368" s="111"/>
      <c r="N368" s="111"/>
    </row>
    <row r="369" spans="1:14" s="3" customFormat="1" x14ac:dyDescent="0.3">
      <c r="A369"/>
      <c r="B369"/>
      <c r="C369"/>
      <c r="D369"/>
      <c r="E369"/>
      <c r="G369" s="112"/>
      <c r="H369" s="111"/>
      <c r="I369" s="111"/>
      <c r="J369" s="111"/>
      <c r="K369" s="111"/>
      <c r="L369" s="111"/>
      <c r="M369" s="111"/>
      <c r="N369" s="111"/>
    </row>
    <row r="370" spans="1:14" s="3" customFormat="1" x14ac:dyDescent="0.3">
      <c r="A370"/>
      <c r="B370"/>
      <c r="C370"/>
      <c r="D370"/>
      <c r="E370"/>
      <c r="G370" s="112"/>
      <c r="H370" s="111"/>
      <c r="I370" s="111"/>
      <c r="J370" s="111"/>
      <c r="K370" s="111"/>
      <c r="L370" s="111"/>
      <c r="M370" s="111"/>
      <c r="N370" s="111"/>
    </row>
    <row r="371" spans="1:14" s="3" customFormat="1" x14ac:dyDescent="0.3">
      <c r="A371"/>
      <c r="B371"/>
      <c r="C371"/>
      <c r="D371"/>
      <c r="E371"/>
      <c r="G371" s="112"/>
      <c r="H371" s="111"/>
      <c r="I371" s="111"/>
      <c r="J371" s="111"/>
      <c r="K371" s="111"/>
      <c r="L371" s="111"/>
      <c r="M371" s="111"/>
      <c r="N371" s="111"/>
    </row>
    <row r="372" spans="1:14" s="3" customFormat="1" x14ac:dyDescent="0.3">
      <c r="A372"/>
      <c r="B372"/>
      <c r="C372"/>
      <c r="D372"/>
      <c r="E372"/>
      <c r="G372" s="112"/>
      <c r="H372" s="111"/>
      <c r="I372" s="111"/>
      <c r="J372" s="111"/>
      <c r="K372" s="111"/>
      <c r="L372" s="111"/>
      <c r="M372" s="111"/>
      <c r="N372" s="111"/>
    </row>
    <row r="373" spans="1:14" s="3" customFormat="1" x14ac:dyDescent="0.3">
      <c r="A373"/>
      <c r="B373"/>
      <c r="C373"/>
      <c r="D373"/>
      <c r="E373"/>
      <c r="G373" s="112"/>
      <c r="H373" s="111"/>
      <c r="I373" s="111"/>
      <c r="J373" s="111"/>
      <c r="K373" s="111"/>
      <c r="L373" s="111"/>
      <c r="M373" s="111"/>
      <c r="N373" s="111"/>
    </row>
    <row r="374" spans="1:14" s="3" customFormat="1" x14ac:dyDescent="0.3">
      <c r="A374"/>
      <c r="B374"/>
      <c r="C374"/>
      <c r="D374"/>
      <c r="E374"/>
      <c r="G374" s="112"/>
      <c r="H374" s="111"/>
      <c r="I374" s="111"/>
      <c r="J374" s="111"/>
      <c r="K374" s="111"/>
      <c r="L374" s="111"/>
      <c r="M374" s="111"/>
      <c r="N374" s="111"/>
    </row>
    <row r="375" spans="1:14" s="3" customFormat="1" x14ac:dyDescent="0.3">
      <c r="A375"/>
      <c r="B375"/>
      <c r="C375"/>
      <c r="D375"/>
      <c r="E375"/>
      <c r="G375" s="112"/>
      <c r="H375" s="111"/>
      <c r="I375" s="111"/>
      <c r="J375" s="111"/>
      <c r="K375" s="111"/>
      <c r="L375" s="111"/>
      <c r="M375" s="111"/>
      <c r="N375" s="111"/>
    </row>
    <row r="376" spans="1:14" s="3" customFormat="1" x14ac:dyDescent="0.3">
      <c r="A376"/>
      <c r="B376"/>
      <c r="C376"/>
      <c r="D376"/>
      <c r="E376"/>
      <c r="G376" s="112"/>
      <c r="H376" s="111"/>
      <c r="I376" s="111"/>
      <c r="J376" s="111"/>
      <c r="K376" s="111"/>
      <c r="L376" s="111"/>
      <c r="M376" s="111"/>
      <c r="N376" s="111"/>
    </row>
    <row r="377" spans="1:14" s="3" customFormat="1" x14ac:dyDescent="0.3">
      <c r="A377"/>
      <c r="B377"/>
      <c r="C377"/>
      <c r="D377"/>
      <c r="E377"/>
      <c r="G377" s="112"/>
      <c r="H377" s="111"/>
      <c r="I377" s="111"/>
      <c r="J377" s="111"/>
      <c r="K377" s="111"/>
      <c r="L377" s="111"/>
      <c r="M377" s="111"/>
      <c r="N377" s="111"/>
    </row>
    <row r="378" spans="1:14" s="3" customFormat="1" x14ac:dyDescent="0.3">
      <c r="A378"/>
      <c r="B378"/>
      <c r="C378"/>
      <c r="D378"/>
      <c r="E378"/>
      <c r="G378" s="112"/>
      <c r="H378" s="111"/>
      <c r="I378" s="111"/>
      <c r="J378" s="111"/>
      <c r="K378" s="111"/>
      <c r="L378" s="111"/>
      <c r="M378" s="111"/>
      <c r="N378" s="111"/>
    </row>
    <row r="379" spans="1:14" s="3" customFormat="1" x14ac:dyDescent="0.3">
      <c r="A379"/>
      <c r="B379"/>
      <c r="C379"/>
      <c r="D379"/>
      <c r="E379"/>
      <c r="G379" s="112"/>
      <c r="H379" s="111"/>
      <c r="I379" s="111"/>
      <c r="J379" s="111"/>
      <c r="K379" s="111"/>
      <c r="L379" s="111"/>
      <c r="M379" s="111"/>
      <c r="N379" s="111"/>
    </row>
    <row r="380" spans="1:14" s="3" customFormat="1" x14ac:dyDescent="0.3">
      <c r="A380"/>
      <c r="B380"/>
      <c r="C380"/>
      <c r="D380"/>
      <c r="E380"/>
      <c r="G380" s="112"/>
      <c r="H380" s="111"/>
      <c r="I380" s="111"/>
      <c r="J380" s="111"/>
      <c r="K380" s="111"/>
      <c r="L380" s="111"/>
      <c r="M380" s="111"/>
      <c r="N380" s="111"/>
    </row>
    <row r="381" spans="1:14" s="3" customFormat="1" x14ac:dyDescent="0.3">
      <c r="A381"/>
      <c r="B381"/>
      <c r="C381"/>
      <c r="D381"/>
      <c r="E381"/>
      <c r="G381" s="112"/>
      <c r="H381" s="111"/>
      <c r="I381" s="111"/>
      <c r="J381" s="111"/>
      <c r="K381" s="111"/>
      <c r="L381" s="111"/>
      <c r="M381" s="111"/>
      <c r="N381" s="111"/>
    </row>
    <row r="382" spans="1:14" s="3" customFormat="1" x14ac:dyDescent="0.3">
      <c r="A382"/>
      <c r="B382"/>
      <c r="C382"/>
      <c r="D382"/>
      <c r="E382"/>
      <c r="G382" s="112"/>
      <c r="H382" s="111"/>
      <c r="I382" s="111"/>
      <c r="J382" s="111"/>
      <c r="K382" s="111"/>
      <c r="L382" s="111"/>
      <c r="M382" s="111"/>
      <c r="N382" s="111"/>
    </row>
    <row r="383" spans="1:14" s="3" customFormat="1" x14ac:dyDescent="0.3">
      <c r="A383"/>
      <c r="B383"/>
      <c r="C383"/>
      <c r="D383"/>
      <c r="E383"/>
      <c r="G383" s="112"/>
      <c r="H383" s="111"/>
      <c r="I383" s="111"/>
      <c r="J383" s="111"/>
      <c r="K383" s="111"/>
      <c r="L383" s="111"/>
      <c r="M383" s="111"/>
      <c r="N383" s="111"/>
    </row>
    <row r="384" spans="1:14" s="3" customFormat="1" x14ac:dyDescent="0.3">
      <c r="A384"/>
      <c r="B384"/>
      <c r="C384"/>
      <c r="D384"/>
      <c r="E384"/>
      <c r="G384" s="112"/>
      <c r="H384" s="111"/>
      <c r="I384" s="111"/>
      <c r="J384" s="111"/>
      <c r="K384" s="111"/>
      <c r="L384" s="111"/>
      <c r="M384" s="111"/>
      <c r="N384" s="111"/>
    </row>
    <row r="385" spans="1:14" s="3" customFormat="1" x14ac:dyDescent="0.3">
      <c r="A385"/>
      <c r="B385"/>
      <c r="C385"/>
      <c r="D385"/>
      <c r="E385"/>
      <c r="G385" s="112"/>
      <c r="H385" s="111"/>
      <c r="I385" s="111"/>
      <c r="J385" s="111"/>
      <c r="K385" s="111"/>
      <c r="L385" s="111"/>
      <c r="M385" s="111"/>
      <c r="N385" s="111"/>
    </row>
    <row r="386" spans="1:14" s="3" customFormat="1" x14ac:dyDescent="0.3">
      <c r="A386"/>
      <c r="B386"/>
      <c r="C386"/>
      <c r="D386"/>
      <c r="E386"/>
      <c r="G386" s="112"/>
      <c r="H386" s="111"/>
      <c r="I386" s="111"/>
      <c r="J386" s="111"/>
      <c r="K386" s="111"/>
      <c r="L386" s="111"/>
      <c r="M386" s="111"/>
      <c r="N386" s="111"/>
    </row>
    <row r="387" spans="1:14" s="3" customFormat="1" x14ac:dyDescent="0.3">
      <c r="A387"/>
      <c r="B387"/>
      <c r="C387"/>
      <c r="D387"/>
      <c r="E387"/>
      <c r="G387" s="112"/>
      <c r="H387" s="111"/>
      <c r="I387" s="111"/>
      <c r="J387" s="111"/>
      <c r="K387" s="111"/>
      <c r="L387" s="111"/>
      <c r="M387" s="111"/>
      <c r="N387" s="111"/>
    </row>
    <row r="388" spans="1:14" s="3" customFormat="1" x14ac:dyDescent="0.3">
      <c r="A388"/>
      <c r="B388"/>
      <c r="C388"/>
      <c r="D388"/>
      <c r="E388"/>
      <c r="G388" s="112"/>
      <c r="H388" s="111"/>
      <c r="I388" s="111"/>
      <c r="J388" s="111"/>
      <c r="K388" s="111"/>
      <c r="L388" s="111"/>
      <c r="M388" s="111"/>
      <c r="N388" s="111"/>
    </row>
    <row r="389" spans="1:14" s="3" customFormat="1" x14ac:dyDescent="0.3">
      <c r="A389"/>
      <c r="B389"/>
      <c r="C389"/>
      <c r="D389"/>
      <c r="E389"/>
      <c r="G389" s="112"/>
      <c r="H389" s="111"/>
      <c r="I389" s="111"/>
      <c r="J389" s="111"/>
      <c r="K389" s="111"/>
      <c r="L389" s="111"/>
      <c r="M389" s="111"/>
      <c r="N389" s="111"/>
    </row>
    <row r="390" spans="1:14" s="3" customFormat="1" x14ac:dyDescent="0.3">
      <c r="A390"/>
      <c r="B390"/>
      <c r="C390"/>
      <c r="D390"/>
      <c r="E390"/>
      <c r="G390" s="112"/>
      <c r="H390" s="111"/>
      <c r="I390" s="111"/>
      <c r="J390" s="111"/>
      <c r="K390" s="111"/>
      <c r="L390" s="111"/>
      <c r="M390" s="111"/>
      <c r="N390" s="111"/>
    </row>
    <row r="391" spans="1:14" s="3" customFormat="1" x14ac:dyDescent="0.3">
      <c r="A391"/>
      <c r="B391"/>
      <c r="C391"/>
      <c r="D391"/>
      <c r="E391"/>
      <c r="G391" s="112"/>
      <c r="H391" s="111"/>
      <c r="I391" s="111"/>
      <c r="J391" s="111"/>
      <c r="K391" s="111"/>
      <c r="L391" s="111"/>
      <c r="M391" s="111"/>
      <c r="N391" s="111"/>
    </row>
    <row r="392" spans="1:14" s="3" customFormat="1" x14ac:dyDescent="0.3">
      <c r="A392"/>
      <c r="B392"/>
      <c r="C392"/>
      <c r="D392"/>
      <c r="E392"/>
      <c r="G392" s="112"/>
      <c r="H392" s="111"/>
      <c r="I392" s="111"/>
      <c r="J392" s="111"/>
      <c r="K392" s="111"/>
      <c r="L392" s="111"/>
      <c r="M392" s="111"/>
      <c r="N392" s="111"/>
    </row>
    <row r="393" spans="1:14" s="3" customFormat="1" x14ac:dyDescent="0.3">
      <c r="A393"/>
      <c r="B393"/>
      <c r="C393"/>
      <c r="D393"/>
      <c r="E393"/>
      <c r="G393" s="112"/>
      <c r="H393" s="111"/>
      <c r="I393" s="111"/>
      <c r="J393" s="111"/>
      <c r="K393" s="111"/>
      <c r="L393" s="111"/>
      <c r="M393" s="111"/>
      <c r="N393" s="111"/>
    </row>
    <row r="394" spans="1:14" s="3" customFormat="1" x14ac:dyDescent="0.3">
      <c r="A394"/>
      <c r="B394"/>
      <c r="C394"/>
      <c r="D394"/>
      <c r="E394"/>
      <c r="G394" s="112"/>
      <c r="H394" s="111"/>
      <c r="I394" s="111"/>
      <c r="J394" s="111"/>
      <c r="K394" s="111"/>
      <c r="L394" s="111"/>
      <c r="M394" s="111"/>
      <c r="N394" s="111"/>
    </row>
    <row r="395" spans="1:14" s="3" customFormat="1" x14ac:dyDescent="0.3">
      <c r="A395"/>
      <c r="B395"/>
      <c r="C395"/>
      <c r="D395"/>
      <c r="E395"/>
      <c r="G395" s="112"/>
      <c r="H395" s="111"/>
      <c r="I395" s="111"/>
      <c r="J395" s="111"/>
      <c r="K395" s="111"/>
      <c r="L395" s="111"/>
      <c r="M395" s="111"/>
      <c r="N395" s="111"/>
    </row>
    <row r="396" spans="1:14" s="3" customFormat="1" x14ac:dyDescent="0.3">
      <c r="A396"/>
      <c r="B396"/>
      <c r="C396"/>
      <c r="D396"/>
      <c r="E396"/>
      <c r="G396" s="112"/>
      <c r="H396" s="111"/>
      <c r="I396" s="111"/>
      <c r="J396" s="111"/>
      <c r="K396" s="111"/>
      <c r="L396" s="111"/>
      <c r="M396" s="111"/>
      <c r="N396" s="111"/>
    </row>
    <row r="397" spans="1:14" s="3" customFormat="1" x14ac:dyDescent="0.3">
      <c r="A397"/>
      <c r="B397"/>
      <c r="C397"/>
      <c r="D397"/>
      <c r="E397"/>
      <c r="G397" s="112"/>
      <c r="H397" s="111"/>
      <c r="I397" s="111"/>
      <c r="J397" s="111"/>
      <c r="K397" s="111"/>
      <c r="L397" s="111"/>
      <c r="M397" s="111"/>
      <c r="N397" s="111"/>
    </row>
    <row r="398" spans="1:14" s="3" customFormat="1" x14ac:dyDescent="0.3">
      <c r="A398"/>
      <c r="B398"/>
      <c r="C398"/>
      <c r="D398"/>
      <c r="E398"/>
      <c r="G398" s="112"/>
      <c r="H398" s="111"/>
      <c r="I398" s="111"/>
      <c r="J398" s="111"/>
      <c r="K398" s="111"/>
      <c r="L398" s="111"/>
      <c r="M398" s="111"/>
      <c r="N398" s="111"/>
    </row>
    <row r="399" spans="1:14" s="3" customFormat="1" x14ac:dyDescent="0.3">
      <c r="A399"/>
      <c r="B399"/>
      <c r="C399"/>
      <c r="D399"/>
      <c r="E399"/>
      <c r="G399" s="112"/>
      <c r="H399" s="111"/>
      <c r="I399" s="111"/>
      <c r="J399" s="111"/>
      <c r="K399" s="111"/>
      <c r="L399" s="111"/>
      <c r="M399" s="111"/>
      <c r="N399" s="111"/>
    </row>
    <row r="400" spans="1:14" s="3" customFormat="1" x14ac:dyDescent="0.3">
      <c r="A400"/>
      <c r="B400"/>
      <c r="C400"/>
      <c r="D400"/>
      <c r="E400"/>
      <c r="G400" s="112"/>
      <c r="H400" s="111"/>
      <c r="I400" s="111"/>
      <c r="J400" s="111"/>
      <c r="K400" s="111"/>
      <c r="L400" s="111"/>
      <c r="M400" s="111"/>
      <c r="N400" s="111"/>
    </row>
    <row r="401" spans="1:14" s="3" customFormat="1" x14ac:dyDescent="0.3">
      <c r="A401"/>
      <c r="B401"/>
      <c r="C401"/>
      <c r="D401"/>
      <c r="E401"/>
      <c r="G401" s="112"/>
      <c r="H401" s="111"/>
      <c r="I401" s="111"/>
      <c r="J401" s="111"/>
      <c r="K401" s="111"/>
      <c r="L401" s="111"/>
      <c r="M401" s="111"/>
      <c r="N401" s="111"/>
    </row>
    <row r="402" spans="1:14" s="3" customFormat="1" x14ac:dyDescent="0.3">
      <c r="A402"/>
      <c r="B402"/>
      <c r="C402"/>
      <c r="D402"/>
      <c r="E402"/>
      <c r="G402" s="112"/>
      <c r="H402" s="111"/>
      <c r="I402" s="111"/>
      <c r="J402" s="111"/>
      <c r="K402" s="111"/>
      <c r="L402" s="111"/>
      <c r="M402" s="111"/>
      <c r="N402" s="111"/>
    </row>
    <row r="403" spans="1:14" s="3" customFormat="1" x14ac:dyDescent="0.3">
      <c r="A403"/>
      <c r="B403"/>
      <c r="C403"/>
      <c r="D403"/>
      <c r="E403"/>
      <c r="G403" s="112"/>
      <c r="H403" s="111"/>
      <c r="I403" s="111"/>
      <c r="J403" s="111"/>
      <c r="K403" s="111"/>
      <c r="L403" s="111"/>
      <c r="M403" s="111"/>
      <c r="N403" s="111"/>
    </row>
    <row r="404" spans="1:14" s="3" customFormat="1" x14ac:dyDescent="0.3">
      <c r="A404"/>
      <c r="B404"/>
      <c r="C404"/>
      <c r="D404"/>
      <c r="E404"/>
      <c r="G404" s="112"/>
      <c r="H404" s="111"/>
      <c r="I404" s="111"/>
      <c r="J404" s="111"/>
      <c r="K404" s="111"/>
      <c r="L404" s="111"/>
      <c r="M404" s="111"/>
      <c r="N404" s="111"/>
    </row>
    <row r="405" spans="1:14" s="3" customFormat="1" x14ac:dyDescent="0.3">
      <c r="A405"/>
      <c r="B405"/>
      <c r="C405"/>
      <c r="D405"/>
      <c r="E405"/>
      <c r="G405" s="112"/>
      <c r="H405" s="111"/>
      <c r="I405" s="111"/>
      <c r="J405" s="111"/>
      <c r="K405" s="111"/>
      <c r="L405" s="111"/>
      <c r="M405" s="111"/>
      <c r="N405" s="111"/>
    </row>
    <row r="406" spans="1:14" s="3" customFormat="1" x14ac:dyDescent="0.3">
      <c r="A406"/>
      <c r="B406"/>
      <c r="C406"/>
      <c r="D406"/>
      <c r="E406"/>
      <c r="G406" s="112"/>
      <c r="H406" s="111"/>
      <c r="I406" s="111"/>
      <c r="J406" s="111"/>
      <c r="K406" s="111"/>
      <c r="L406" s="111"/>
      <c r="M406" s="111"/>
      <c r="N406" s="111"/>
    </row>
    <row r="407" spans="1:14" s="3" customFormat="1" x14ac:dyDescent="0.3">
      <c r="A407"/>
      <c r="B407"/>
      <c r="C407"/>
      <c r="D407"/>
      <c r="E407"/>
      <c r="G407" s="112"/>
      <c r="H407" s="111"/>
      <c r="I407" s="111"/>
      <c r="J407" s="111"/>
      <c r="K407" s="111"/>
      <c r="L407" s="111"/>
      <c r="M407" s="111"/>
      <c r="N407" s="111"/>
    </row>
    <row r="408" spans="1:14" s="3" customFormat="1" x14ac:dyDescent="0.3">
      <c r="A408"/>
      <c r="B408"/>
      <c r="C408"/>
      <c r="D408"/>
      <c r="E408"/>
      <c r="G408" s="112"/>
      <c r="H408" s="111"/>
      <c r="I408" s="111"/>
      <c r="J408" s="111"/>
      <c r="K408" s="111"/>
      <c r="L408" s="111"/>
      <c r="M408" s="111"/>
      <c r="N408" s="111"/>
    </row>
    <row r="409" spans="1:14" s="3" customFormat="1" x14ac:dyDescent="0.3">
      <c r="A409"/>
      <c r="B409"/>
      <c r="C409"/>
      <c r="D409"/>
      <c r="E409"/>
      <c r="G409" s="112"/>
      <c r="H409" s="111"/>
      <c r="I409" s="111"/>
      <c r="J409" s="111"/>
      <c r="K409" s="111"/>
      <c r="L409" s="111"/>
      <c r="M409" s="111"/>
      <c r="N409" s="111"/>
    </row>
    <row r="410" spans="1:14" s="3" customFormat="1" x14ac:dyDescent="0.3">
      <c r="A410"/>
      <c r="B410"/>
      <c r="C410"/>
      <c r="D410"/>
      <c r="E410"/>
      <c r="G410" s="112"/>
      <c r="H410" s="111"/>
      <c r="I410" s="111"/>
      <c r="J410" s="111"/>
      <c r="K410" s="111"/>
      <c r="L410" s="111"/>
      <c r="M410" s="111"/>
      <c r="N410" s="111"/>
    </row>
    <row r="411" spans="1:14" s="3" customFormat="1" x14ac:dyDescent="0.3">
      <c r="A411"/>
      <c r="B411"/>
      <c r="C411"/>
      <c r="D411"/>
      <c r="E411"/>
      <c r="G411" s="112"/>
      <c r="H411" s="111"/>
      <c r="I411" s="111"/>
      <c r="J411" s="111"/>
      <c r="K411" s="111"/>
      <c r="L411" s="111"/>
      <c r="M411" s="111"/>
      <c r="N411" s="111"/>
    </row>
    <row r="412" spans="1:14" s="3" customFormat="1" x14ac:dyDescent="0.3">
      <c r="A412"/>
      <c r="B412"/>
      <c r="C412"/>
      <c r="D412"/>
      <c r="E412"/>
      <c r="G412" s="112"/>
      <c r="H412" s="111"/>
      <c r="I412" s="111"/>
      <c r="J412" s="111"/>
      <c r="K412" s="111"/>
      <c r="L412" s="111"/>
      <c r="M412" s="111"/>
      <c r="N412" s="111"/>
    </row>
    <row r="413" spans="1:14" s="3" customFormat="1" x14ac:dyDescent="0.3">
      <c r="A413"/>
      <c r="B413"/>
      <c r="C413"/>
      <c r="D413"/>
      <c r="E413"/>
      <c r="G413" s="112"/>
      <c r="H413" s="111"/>
      <c r="I413" s="111"/>
      <c r="J413" s="111"/>
      <c r="K413" s="111"/>
      <c r="L413" s="111"/>
      <c r="M413" s="111"/>
      <c r="N413" s="111"/>
    </row>
    <row r="414" spans="1:14" s="3" customFormat="1" x14ac:dyDescent="0.3">
      <c r="A414"/>
      <c r="B414"/>
      <c r="C414"/>
      <c r="D414"/>
      <c r="E414"/>
      <c r="G414" s="112"/>
      <c r="H414" s="111"/>
      <c r="I414" s="111"/>
      <c r="J414" s="111"/>
      <c r="K414" s="111"/>
      <c r="L414" s="111"/>
      <c r="M414" s="111"/>
      <c r="N414" s="111"/>
    </row>
    <row r="415" spans="1:14" s="3" customFormat="1" x14ac:dyDescent="0.3">
      <c r="A415"/>
      <c r="B415"/>
      <c r="C415"/>
      <c r="D415"/>
      <c r="E415"/>
      <c r="G415" s="112"/>
      <c r="H415" s="111"/>
      <c r="I415" s="111"/>
      <c r="J415" s="111"/>
      <c r="K415" s="111"/>
      <c r="L415" s="111"/>
      <c r="M415" s="111"/>
      <c r="N415" s="111"/>
    </row>
    <row r="416" spans="1:14" s="3" customFormat="1" x14ac:dyDescent="0.3">
      <c r="A416"/>
      <c r="B416"/>
      <c r="C416"/>
      <c r="D416"/>
      <c r="E416"/>
      <c r="G416" s="112"/>
      <c r="H416" s="111"/>
      <c r="I416" s="111"/>
      <c r="J416" s="111"/>
      <c r="K416" s="111"/>
      <c r="L416" s="111"/>
      <c r="M416" s="111"/>
      <c r="N416" s="111"/>
    </row>
    <row r="417" spans="1:14" s="3" customFormat="1" x14ac:dyDescent="0.3">
      <c r="A417"/>
      <c r="B417"/>
      <c r="C417"/>
      <c r="D417"/>
      <c r="E417"/>
      <c r="G417" s="112"/>
      <c r="H417" s="111"/>
      <c r="I417" s="111"/>
      <c r="J417" s="111"/>
      <c r="K417" s="111"/>
      <c r="L417" s="111"/>
      <c r="M417" s="111"/>
      <c r="N417" s="111"/>
    </row>
    <row r="418" spans="1:14" s="3" customFormat="1" x14ac:dyDescent="0.3">
      <c r="A418"/>
      <c r="B418"/>
      <c r="C418"/>
      <c r="D418"/>
      <c r="E418"/>
      <c r="G418" s="112"/>
      <c r="H418" s="111"/>
      <c r="I418" s="111"/>
      <c r="J418" s="111"/>
      <c r="K418" s="111"/>
      <c r="L418" s="111"/>
      <c r="M418" s="111"/>
      <c r="N418" s="111"/>
    </row>
    <row r="419" spans="1:14" s="3" customFormat="1" x14ac:dyDescent="0.3">
      <c r="A419"/>
      <c r="B419"/>
      <c r="C419"/>
      <c r="D419"/>
      <c r="E419"/>
      <c r="G419" s="112"/>
      <c r="H419" s="111"/>
      <c r="I419" s="111"/>
      <c r="J419" s="111"/>
      <c r="K419" s="111"/>
      <c r="L419" s="111"/>
      <c r="M419" s="111"/>
      <c r="N419" s="111"/>
    </row>
    <row r="420" spans="1:14" s="3" customFormat="1" x14ac:dyDescent="0.3">
      <c r="A420"/>
      <c r="B420"/>
      <c r="C420"/>
      <c r="D420"/>
      <c r="E420"/>
      <c r="G420" s="112"/>
      <c r="H420" s="111"/>
      <c r="I420" s="111"/>
      <c r="J420" s="111"/>
      <c r="K420" s="111"/>
      <c r="L420" s="111"/>
      <c r="M420" s="111"/>
      <c r="N420" s="111"/>
    </row>
    <row r="421" spans="1:14" s="3" customFormat="1" x14ac:dyDescent="0.3">
      <c r="A421"/>
      <c r="B421"/>
      <c r="C421"/>
      <c r="D421"/>
      <c r="E421"/>
      <c r="G421" s="112"/>
      <c r="H421" s="111"/>
      <c r="I421" s="111"/>
      <c r="J421" s="111"/>
      <c r="K421" s="111"/>
      <c r="L421" s="111"/>
      <c r="M421" s="111"/>
      <c r="N421" s="111"/>
    </row>
    <row r="422" spans="1:14" s="3" customFormat="1" x14ac:dyDescent="0.3">
      <c r="A422"/>
      <c r="B422"/>
      <c r="C422"/>
      <c r="D422"/>
      <c r="E422"/>
      <c r="G422" s="112"/>
      <c r="H422" s="111"/>
      <c r="I422" s="111"/>
      <c r="J422" s="111"/>
      <c r="K422" s="111"/>
      <c r="L422" s="111"/>
      <c r="M422" s="111"/>
      <c r="N422" s="111"/>
    </row>
    <row r="423" spans="1:14" s="3" customFormat="1" x14ac:dyDescent="0.3">
      <c r="A423"/>
      <c r="B423"/>
      <c r="C423"/>
      <c r="D423"/>
      <c r="E423"/>
      <c r="G423" s="112"/>
      <c r="H423" s="111"/>
      <c r="I423" s="111"/>
      <c r="J423" s="111"/>
      <c r="K423" s="111"/>
      <c r="L423" s="111"/>
      <c r="M423" s="111"/>
      <c r="N423" s="111"/>
    </row>
    <row r="424" spans="1:14" s="3" customFormat="1" x14ac:dyDescent="0.3">
      <c r="A424"/>
      <c r="B424"/>
      <c r="C424"/>
      <c r="D424"/>
      <c r="E424"/>
      <c r="G424" s="112"/>
      <c r="H424" s="111"/>
      <c r="I424" s="111"/>
      <c r="J424" s="111"/>
      <c r="K424" s="111"/>
      <c r="L424" s="111"/>
      <c r="M424" s="111"/>
      <c r="N424" s="111"/>
    </row>
    <row r="425" spans="1:14" s="3" customFormat="1" x14ac:dyDescent="0.3">
      <c r="A425"/>
      <c r="B425"/>
      <c r="C425"/>
      <c r="D425"/>
      <c r="E425"/>
      <c r="G425" s="112"/>
      <c r="H425" s="111"/>
      <c r="I425" s="111"/>
      <c r="J425" s="111"/>
      <c r="K425" s="111"/>
      <c r="L425" s="111"/>
      <c r="M425" s="111"/>
      <c r="N425" s="111"/>
    </row>
    <row r="426" spans="1:14" s="3" customFormat="1" x14ac:dyDescent="0.3">
      <c r="A426"/>
      <c r="B426"/>
      <c r="C426"/>
      <c r="D426"/>
      <c r="E426"/>
      <c r="G426" s="112"/>
      <c r="H426" s="111"/>
      <c r="I426" s="111"/>
      <c r="J426" s="111"/>
      <c r="K426" s="111"/>
      <c r="L426" s="111"/>
      <c r="M426" s="111"/>
      <c r="N426" s="111"/>
    </row>
    <row r="427" spans="1:14" s="3" customFormat="1" x14ac:dyDescent="0.3">
      <c r="A427"/>
      <c r="B427"/>
      <c r="C427"/>
      <c r="D427"/>
      <c r="E427"/>
      <c r="G427" s="112"/>
      <c r="H427" s="111"/>
      <c r="I427" s="111"/>
      <c r="J427" s="111"/>
      <c r="K427" s="111"/>
      <c r="L427" s="111"/>
      <c r="M427" s="111"/>
      <c r="N427" s="111"/>
    </row>
    <row r="428" spans="1:14" s="3" customFormat="1" x14ac:dyDescent="0.3">
      <c r="A428"/>
      <c r="B428"/>
      <c r="C428"/>
      <c r="D428"/>
      <c r="E428"/>
      <c r="G428" s="112"/>
      <c r="H428" s="111"/>
      <c r="I428" s="111"/>
      <c r="J428" s="111"/>
      <c r="K428" s="111"/>
      <c r="L428" s="111"/>
      <c r="M428" s="111"/>
      <c r="N428" s="111"/>
    </row>
    <row r="429" spans="1:14" s="3" customFormat="1" x14ac:dyDescent="0.3">
      <c r="A429"/>
      <c r="B429"/>
      <c r="C429"/>
      <c r="D429"/>
      <c r="E429"/>
      <c r="G429" s="112"/>
      <c r="H429" s="111"/>
      <c r="I429" s="111"/>
      <c r="J429" s="111"/>
      <c r="K429" s="111"/>
      <c r="L429" s="111"/>
      <c r="M429" s="111"/>
      <c r="N429" s="111"/>
    </row>
    <row r="430" spans="1:14" s="3" customFormat="1" x14ac:dyDescent="0.3">
      <c r="A430"/>
      <c r="B430"/>
      <c r="C430"/>
      <c r="D430"/>
      <c r="E430"/>
      <c r="G430" s="112"/>
      <c r="H430" s="111"/>
      <c r="I430" s="111"/>
      <c r="J430" s="111"/>
      <c r="K430" s="111"/>
      <c r="L430" s="111"/>
      <c r="M430" s="111"/>
      <c r="N430" s="111"/>
    </row>
    <row r="431" spans="1:14" s="3" customFormat="1" x14ac:dyDescent="0.3">
      <c r="A431"/>
      <c r="B431"/>
      <c r="C431"/>
      <c r="D431"/>
      <c r="E431"/>
      <c r="G431" s="112"/>
      <c r="H431" s="111"/>
      <c r="I431" s="111"/>
      <c r="J431" s="111"/>
      <c r="K431" s="111"/>
      <c r="L431" s="111"/>
      <c r="M431" s="111"/>
      <c r="N431" s="111"/>
    </row>
    <row r="432" spans="1:14" s="3" customFormat="1" x14ac:dyDescent="0.3">
      <c r="A432"/>
      <c r="B432"/>
      <c r="C432"/>
      <c r="D432"/>
      <c r="E432"/>
      <c r="G432" s="112"/>
      <c r="H432" s="111"/>
      <c r="I432" s="111"/>
      <c r="J432" s="111"/>
      <c r="K432" s="111"/>
      <c r="L432" s="111"/>
      <c r="M432" s="111"/>
      <c r="N432" s="111"/>
    </row>
    <row r="433" spans="1:14" s="3" customFormat="1" x14ac:dyDescent="0.3">
      <c r="A433"/>
      <c r="B433"/>
      <c r="C433"/>
      <c r="D433"/>
      <c r="E433"/>
      <c r="G433" s="112"/>
      <c r="H433" s="111"/>
      <c r="I433" s="111"/>
      <c r="J433" s="111"/>
      <c r="K433" s="111"/>
      <c r="L433" s="111"/>
      <c r="M433" s="111"/>
      <c r="N433" s="111"/>
    </row>
    <row r="434" spans="1:14" s="3" customFormat="1" x14ac:dyDescent="0.3">
      <c r="A434"/>
      <c r="B434"/>
      <c r="C434"/>
      <c r="D434"/>
      <c r="E434"/>
      <c r="G434" s="112"/>
      <c r="H434" s="111"/>
      <c r="I434" s="111"/>
      <c r="J434" s="111"/>
      <c r="K434" s="111"/>
      <c r="L434" s="111"/>
      <c r="M434" s="111"/>
      <c r="N434" s="111"/>
    </row>
    <row r="435" spans="1:14" s="3" customFormat="1" x14ac:dyDescent="0.3">
      <c r="A435"/>
      <c r="B435"/>
      <c r="C435"/>
      <c r="D435"/>
      <c r="E435"/>
      <c r="G435" s="112"/>
      <c r="H435" s="111"/>
      <c r="I435" s="111"/>
      <c r="J435" s="111"/>
      <c r="K435" s="111"/>
      <c r="L435" s="111"/>
      <c r="M435" s="111"/>
      <c r="N435" s="111"/>
    </row>
    <row r="436" spans="1:14" s="3" customFormat="1" x14ac:dyDescent="0.3">
      <c r="A436"/>
      <c r="B436"/>
      <c r="C436"/>
      <c r="D436"/>
      <c r="E436"/>
      <c r="G436" s="112"/>
      <c r="H436" s="111"/>
      <c r="I436" s="111"/>
      <c r="J436" s="111"/>
      <c r="K436" s="111"/>
      <c r="L436" s="111"/>
      <c r="M436" s="111"/>
      <c r="N436" s="111"/>
    </row>
    <row r="437" spans="1:14" s="3" customFormat="1" x14ac:dyDescent="0.3">
      <c r="A437"/>
      <c r="B437"/>
      <c r="C437"/>
      <c r="D437"/>
      <c r="E437"/>
      <c r="G437" s="112"/>
      <c r="H437" s="111"/>
      <c r="I437" s="111"/>
      <c r="J437" s="111"/>
      <c r="K437" s="111"/>
      <c r="L437" s="111"/>
      <c r="M437" s="111"/>
      <c r="N437" s="111"/>
    </row>
    <row r="438" spans="1:14" s="3" customFormat="1" x14ac:dyDescent="0.3">
      <c r="A438"/>
      <c r="B438"/>
      <c r="C438"/>
      <c r="D438"/>
      <c r="E438"/>
      <c r="G438" s="112"/>
      <c r="H438" s="111"/>
      <c r="I438" s="111"/>
      <c r="J438" s="111"/>
      <c r="K438" s="111"/>
      <c r="L438" s="111"/>
      <c r="M438" s="111"/>
      <c r="N438" s="111"/>
    </row>
    <row r="439" spans="1:14" s="3" customFormat="1" x14ac:dyDescent="0.3">
      <c r="A439"/>
      <c r="B439"/>
      <c r="C439"/>
      <c r="D439"/>
      <c r="E439"/>
      <c r="G439" s="112"/>
      <c r="H439" s="111"/>
      <c r="I439" s="111"/>
      <c r="J439" s="111"/>
      <c r="K439" s="111"/>
      <c r="L439" s="111"/>
      <c r="M439" s="111"/>
      <c r="N439" s="111"/>
    </row>
    <row r="440" spans="1:14" s="3" customFormat="1" x14ac:dyDescent="0.3">
      <c r="A440"/>
      <c r="B440"/>
      <c r="C440"/>
      <c r="D440"/>
      <c r="E440"/>
      <c r="G440" s="112"/>
      <c r="H440" s="111"/>
      <c r="I440" s="111"/>
      <c r="J440" s="111"/>
      <c r="K440" s="111"/>
      <c r="L440" s="111"/>
      <c r="M440" s="111"/>
      <c r="N440" s="111"/>
    </row>
    <row r="441" spans="1:14" s="3" customFormat="1" x14ac:dyDescent="0.3">
      <c r="A441"/>
      <c r="B441"/>
      <c r="C441"/>
      <c r="D441"/>
      <c r="E441"/>
      <c r="G441" s="112"/>
      <c r="H441" s="111"/>
      <c r="I441" s="111"/>
      <c r="J441" s="111"/>
      <c r="K441" s="111"/>
      <c r="L441" s="111"/>
      <c r="M441" s="111"/>
      <c r="N441" s="111"/>
    </row>
    <row r="442" spans="1:14" s="3" customFormat="1" x14ac:dyDescent="0.3">
      <c r="A442"/>
      <c r="B442"/>
      <c r="C442"/>
      <c r="D442"/>
      <c r="E442"/>
      <c r="G442" s="112"/>
      <c r="H442" s="111"/>
      <c r="I442" s="111"/>
      <c r="J442" s="111"/>
      <c r="K442" s="111"/>
      <c r="L442" s="111"/>
      <c r="M442" s="111"/>
      <c r="N442" s="111"/>
    </row>
    <row r="443" spans="1:14" s="3" customFormat="1" x14ac:dyDescent="0.3">
      <c r="A443"/>
      <c r="B443"/>
      <c r="C443"/>
      <c r="D443"/>
      <c r="E443"/>
      <c r="G443" s="112"/>
      <c r="H443" s="111"/>
      <c r="I443" s="111"/>
      <c r="J443" s="111"/>
      <c r="K443" s="111"/>
      <c r="L443" s="111"/>
      <c r="M443" s="111"/>
      <c r="N443" s="111"/>
    </row>
    <row r="444" spans="1:14" s="3" customFormat="1" x14ac:dyDescent="0.3">
      <c r="A444"/>
      <c r="B444"/>
      <c r="C444"/>
      <c r="D444"/>
      <c r="E444"/>
      <c r="G444" s="112"/>
      <c r="H444" s="111"/>
      <c r="I444" s="111"/>
      <c r="J444" s="111"/>
      <c r="K444" s="111"/>
      <c r="L444" s="111"/>
      <c r="M444" s="111"/>
      <c r="N444" s="111"/>
    </row>
    <row r="445" spans="1:14" s="3" customFormat="1" x14ac:dyDescent="0.3">
      <c r="A445"/>
      <c r="B445"/>
      <c r="C445"/>
      <c r="D445"/>
      <c r="E445"/>
      <c r="G445" s="112"/>
      <c r="H445" s="111"/>
      <c r="I445" s="111"/>
      <c r="J445" s="111"/>
      <c r="K445" s="111"/>
      <c r="L445" s="111"/>
      <c r="M445" s="111"/>
      <c r="N445" s="111"/>
    </row>
    <row r="446" spans="1:14" s="3" customFormat="1" x14ac:dyDescent="0.3">
      <c r="A446"/>
      <c r="B446"/>
      <c r="C446"/>
      <c r="D446"/>
      <c r="E446"/>
      <c r="G446" s="112"/>
      <c r="H446" s="111"/>
      <c r="I446" s="111"/>
      <c r="J446" s="111"/>
      <c r="K446" s="111"/>
      <c r="L446" s="111"/>
      <c r="M446" s="111"/>
      <c r="N446" s="111"/>
    </row>
    <row r="447" spans="1:14" s="3" customFormat="1" x14ac:dyDescent="0.3">
      <c r="A447"/>
      <c r="B447"/>
      <c r="C447"/>
      <c r="D447"/>
      <c r="E447"/>
      <c r="G447" s="112"/>
      <c r="H447" s="111"/>
      <c r="I447" s="111"/>
      <c r="J447" s="111"/>
      <c r="K447" s="111"/>
      <c r="L447" s="111"/>
      <c r="M447" s="111"/>
      <c r="N447" s="111"/>
    </row>
    <row r="448" spans="1:14" s="3" customFormat="1" x14ac:dyDescent="0.3">
      <c r="A448"/>
      <c r="B448"/>
      <c r="C448"/>
      <c r="D448"/>
      <c r="E448"/>
      <c r="G448" s="112"/>
      <c r="H448" s="111"/>
      <c r="I448" s="111"/>
      <c r="J448" s="111"/>
      <c r="K448" s="111"/>
      <c r="L448" s="111"/>
      <c r="M448" s="111"/>
      <c r="N448" s="111"/>
    </row>
    <row r="449" spans="1:14" s="3" customFormat="1" x14ac:dyDescent="0.3">
      <c r="A449"/>
      <c r="B449"/>
      <c r="C449"/>
      <c r="D449"/>
      <c r="E449"/>
      <c r="G449" s="112"/>
      <c r="H449" s="111"/>
      <c r="I449" s="111"/>
      <c r="J449" s="111"/>
      <c r="K449" s="111"/>
      <c r="L449" s="111"/>
      <c r="M449" s="111"/>
      <c r="N449" s="111"/>
    </row>
    <row r="450" spans="1:14" s="3" customFormat="1" x14ac:dyDescent="0.3">
      <c r="A450"/>
      <c r="B450"/>
      <c r="C450"/>
      <c r="D450"/>
      <c r="E450"/>
      <c r="G450" s="112"/>
      <c r="H450" s="111"/>
      <c r="I450" s="111"/>
      <c r="J450" s="111"/>
      <c r="K450" s="111"/>
      <c r="L450" s="111"/>
      <c r="M450" s="111"/>
      <c r="N450" s="111"/>
    </row>
    <row r="451" spans="1:14" s="3" customFormat="1" x14ac:dyDescent="0.3">
      <c r="A451"/>
      <c r="B451"/>
      <c r="C451"/>
      <c r="D451"/>
      <c r="E451"/>
      <c r="G451" s="112"/>
      <c r="H451" s="111"/>
      <c r="I451" s="111"/>
      <c r="J451" s="111"/>
      <c r="K451" s="111"/>
      <c r="L451" s="111"/>
      <c r="M451" s="111"/>
      <c r="N451" s="111"/>
    </row>
    <row r="452" spans="1:14" s="3" customFormat="1" x14ac:dyDescent="0.3">
      <c r="A452"/>
      <c r="B452"/>
      <c r="C452"/>
      <c r="D452"/>
      <c r="E452"/>
      <c r="G452" s="112"/>
      <c r="H452" s="111"/>
      <c r="I452" s="111"/>
      <c r="J452" s="111"/>
      <c r="K452" s="111"/>
      <c r="L452" s="111"/>
      <c r="M452" s="111"/>
      <c r="N452" s="111"/>
    </row>
    <row r="453" spans="1:14" s="3" customFormat="1" x14ac:dyDescent="0.3">
      <c r="A453"/>
      <c r="B453"/>
      <c r="C453"/>
      <c r="D453"/>
      <c r="E453"/>
      <c r="G453" s="112"/>
      <c r="H453" s="111"/>
      <c r="I453" s="111"/>
      <c r="J453" s="111"/>
      <c r="K453" s="111"/>
      <c r="L453" s="111"/>
      <c r="M453" s="111"/>
      <c r="N453" s="111"/>
    </row>
    <row r="454" spans="1:14" s="3" customFormat="1" x14ac:dyDescent="0.3">
      <c r="A454"/>
      <c r="B454"/>
      <c r="C454"/>
      <c r="D454"/>
      <c r="E454"/>
      <c r="G454" s="112"/>
      <c r="H454" s="111"/>
      <c r="I454" s="111"/>
      <c r="J454" s="111"/>
      <c r="K454" s="111"/>
      <c r="L454" s="111"/>
      <c r="M454" s="111"/>
      <c r="N454" s="111"/>
    </row>
    <row r="455" spans="1:14" s="3" customFormat="1" x14ac:dyDescent="0.3">
      <c r="A455"/>
      <c r="B455"/>
      <c r="C455"/>
      <c r="D455"/>
      <c r="E455"/>
      <c r="G455" s="112"/>
      <c r="H455" s="111"/>
      <c r="I455" s="111"/>
      <c r="J455" s="111"/>
      <c r="K455" s="111"/>
      <c r="L455" s="111"/>
      <c r="M455" s="111"/>
      <c r="N455" s="111"/>
    </row>
    <row r="456" spans="1:14" s="3" customFormat="1" x14ac:dyDescent="0.3">
      <c r="A456"/>
      <c r="B456"/>
      <c r="C456"/>
      <c r="D456"/>
      <c r="E456"/>
      <c r="G456" s="112"/>
      <c r="H456" s="111"/>
      <c r="I456" s="111"/>
      <c r="J456" s="111"/>
      <c r="K456" s="111"/>
      <c r="L456" s="111"/>
      <c r="M456" s="111"/>
      <c r="N456" s="111"/>
    </row>
    <row r="457" spans="1:14" s="3" customFormat="1" x14ac:dyDescent="0.3">
      <c r="A457"/>
      <c r="B457"/>
      <c r="C457"/>
      <c r="D457"/>
      <c r="E457"/>
      <c r="G457" s="112"/>
      <c r="H457" s="111"/>
      <c r="I457" s="111"/>
      <c r="J457" s="111"/>
      <c r="K457" s="111"/>
      <c r="L457" s="111"/>
      <c r="M457" s="111"/>
      <c r="N457" s="111"/>
    </row>
    <row r="458" spans="1:14" s="3" customFormat="1" x14ac:dyDescent="0.3">
      <c r="A458"/>
      <c r="B458"/>
      <c r="C458"/>
      <c r="D458"/>
      <c r="E458"/>
      <c r="G458" s="112"/>
      <c r="H458" s="111"/>
      <c r="I458" s="111"/>
      <c r="J458" s="111"/>
      <c r="K458" s="111"/>
      <c r="L458" s="111"/>
      <c r="M458" s="111"/>
      <c r="N458" s="111"/>
    </row>
    <row r="459" spans="1:14" s="3" customFormat="1" x14ac:dyDescent="0.3">
      <c r="A459"/>
      <c r="B459"/>
      <c r="C459"/>
      <c r="D459"/>
      <c r="E459"/>
      <c r="G459" s="112"/>
      <c r="H459" s="111"/>
      <c r="I459" s="111"/>
      <c r="J459" s="111"/>
      <c r="K459" s="111"/>
      <c r="L459" s="111"/>
      <c r="M459" s="111"/>
      <c r="N459" s="111"/>
    </row>
    <row r="460" spans="1:14" s="3" customFormat="1" x14ac:dyDescent="0.3">
      <c r="A460"/>
      <c r="B460"/>
      <c r="C460"/>
      <c r="D460"/>
      <c r="E460"/>
      <c r="G460" s="112"/>
      <c r="H460" s="111"/>
      <c r="I460" s="111"/>
      <c r="J460" s="111"/>
      <c r="K460" s="111"/>
      <c r="L460" s="111"/>
      <c r="M460" s="111"/>
      <c r="N460" s="111"/>
    </row>
    <row r="461" spans="1:14" s="3" customFormat="1" x14ac:dyDescent="0.3">
      <c r="A461"/>
      <c r="B461"/>
      <c r="C461"/>
      <c r="D461"/>
      <c r="E461"/>
      <c r="G461" s="112"/>
      <c r="H461" s="111"/>
      <c r="I461" s="111"/>
      <c r="J461" s="111"/>
      <c r="K461" s="111"/>
      <c r="L461" s="111"/>
      <c r="M461" s="111"/>
      <c r="N461" s="111"/>
    </row>
    <row r="462" spans="1:14" s="3" customFormat="1" x14ac:dyDescent="0.3">
      <c r="A462"/>
      <c r="B462"/>
      <c r="C462"/>
      <c r="D462"/>
      <c r="E462"/>
      <c r="G462" s="112"/>
      <c r="H462" s="111"/>
      <c r="I462" s="111"/>
      <c r="J462" s="111"/>
      <c r="K462" s="111"/>
      <c r="L462" s="111"/>
      <c r="M462" s="111"/>
      <c r="N462" s="111"/>
    </row>
    <row r="463" spans="1:14" s="3" customFormat="1" x14ac:dyDescent="0.3">
      <c r="A463"/>
      <c r="B463"/>
      <c r="C463"/>
      <c r="D463"/>
      <c r="E463"/>
      <c r="G463" s="112"/>
      <c r="H463" s="111"/>
      <c r="I463" s="111"/>
      <c r="J463" s="111"/>
      <c r="K463" s="111"/>
      <c r="L463" s="111"/>
      <c r="M463" s="111"/>
      <c r="N463" s="111"/>
    </row>
    <row r="464" spans="1:14" s="3" customFormat="1" x14ac:dyDescent="0.3">
      <c r="A464"/>
      <c r="B464"/>
      <c r="C464"/>
      <c r="D464"/>
      <c r="E464"/>
      <c r="G464" s="112"/>
      <c r="H464" s="111"/>
      <c r="I464" s="111"/>
      <c r="J464" s="111"/>
      <c r="K464" s="111"/>
      <c r="L464" s="111"/>
      <c r="M464" s="111"/>
      <c r="N464" s="111"/>
    </row>
    <row r="465" spans="1:14" s="3" customFormat="1" x14ac:dyDescent="0.3">
      <c r="A465"/>
      <c r="B465"/>
      <c r="C465"/>
      <c r="D465"/>
      <c r="E465"/>
      <c r="G465" s="112"/>
      <c r="H465" s="111"/>
      <c r="I465" s="111"/>
      <c r="J465" s="111"/>
      <c r="K465" s="111"/>
      <c r="L465" s="111"/>
      <c r="M465" s="111"/>
      <c r="N465" s="111"/>
    </row>
    <row r="466" spans="1:14" s="3" customFormat="1" x14ac:dyDescent="0.3">
      <c r="A466"/>
      <c r="B466"/>
      <c r="C466"/>
      <c r="D466"/>
      <c r="E466"/>
      <c r="G466" s="112"/>
      <c r="H466" s="111"/>
      <c r="I466" s="111"/>
      <c r="J466" s="111"/>
      <c r="K466" s="111"/>
      <c r="L466" s="111"/>
      <c r="M466" s="111"/>
      <c r="N466" s="111"/>
    </row>
    <row r="467" spans="1:14" s="3" customFormat="1" x14ac:dyDescent="0.3">
      <c r="A467"/>
      <c r="B467"/>
      <c r="C467"/>
      <c r="D467"/>
      <c r="E467"/>
      <c r="G467" s="112"/>
      <c r="H467" s="111"/>
      <c r="I467" s="111"/>
      <c r="J467" s="111"/>
      <c r="K467" s="111"/>
      <c r="L467" s="111"/>
      <c r="M467" s="111"/>
      <c r="N467" s="111"/>
    </row>
    <row r="468" spans="1:14" s="3" customFormat="1" x14ac:dyDescent="0.3">
      <c r="A468"/>
      <c r="B468"/>
      <c r="C468"/>
      <c r="D468"/>
      <c r="E468"/>
      <c r="G468" s="112"/>
      <c r="H468" s="111"/>
      <c r="I468" s="111"/>
      <c r="J468" s="111"/>
      <c r="K468" s="111"/>
      <c r="L468" s="111"/>
      <c r="M468" s="111"/>
      <c r="N468" s="111"/>
    </row>
    <row r="469" spans="1:14" s="3" customFormat="1" x14ac:dyDescent="0.3">
      <c r="A469"/>
      <c r="B469"/>
      <c r="C469"/>
      <c r="D469"/>
      <c r="E469"/>
      <c r="G469" s="112"/>
      <c r="H469" s="111"/>
      <c r="I469" s="111"/>
      <c r="J469" s="111"/>
      <c r="K469" s="111"/>
      <c r="L469" s="111"/>
      <c r="M469" s="111"/>
      <c r="N469" s="111"/>
    </row>
    <row r="470" spans="1:14" s="3" customFormat="1" x14ac:dyDescent="0.3">
      <c r="A470"/>
      <c r="B470"/>
      <c r="C470"/>
      <c r="D470"/>
      <c r="E470"/>
      <c r="G470" s="112"/>
      <c r="H470" s="111"/>
      <c r="I470" s="111"/>
      <c r="J470" s="111"/>
      <c r="K470" s="111"/>
      <c r="L470" s="111"/>
      <c r="M470" s="111"/>
      <c r="N470" s="111"/>
    </row>
    <row r="471" spans="1:14" s="3" customFormat="1" x14ac:dyDescent="0.3">
      <c r="A471"/>
      <c r="B471"/>
      <c r="C471"/>
      <c r="D471"/>
      <c r="E471"/>
      <c r="G471" s="112"/>
      <c r="H471" s="111"/>
      <c r="I471" s="111"/>
      <c r="J471" s="111"/>
      <c r="K471" s="111"/>
      <c r="L471" s="111"/>
      <c r="M471" s="111"/>
      <c r="N471" s="111"/>
    </row>
    <row r="472" spans="1:14" s="3" customFormat="1" x14ac:dyDescent="0.3">
      <c r="A472"/>
      <c r="B472"/>
      <c r="C472"/>
      <c r="D472"/>
      <c r="E472"/>
      <c r="G472" s="112"/>
      <c r="H472" s="111"/>
      <c r="I472" s="111"/>
      <c r="J472" s="111"/>
      <c r="K472" s="111"/>
      <c r="L472" s="111"/>
      <c r="M472" s="111"/>
      <c r="N472" s="111"/>
    </row>
    <row r="473" spans="1:14" s="3" customFormat="1" x14ac:dyDescent="0.3">
      <c r="A473"/>
      <c r="B473"/>
      <c r="C473"/>
      <c r="D473"/>
      <c r="E473"/>
      <c r="G473" s="112"/>
      <c r="H473" s="111"/>
      <c r="I473" s="111"/>
      <c r="J473" s="111"/>
      <c r="K473" s="111"/>
      <c r="L473" s="111"/>
      <c r="M473" s="111"/>
      <c r="N473" s="111"/>
    </row>
    <row r="474" spans="1:14" s="3" customFormat="1" x14ac:dyDescent="0.3">
      <c r="A474"/>
      <c r="B474"/>
      <c r="C474"/>
      <c r="D474"/>
      <c r="E474"/>
      <c r="G474" s="112"/>
      <c r="H474" s="111"/>
      <c r="I474" s="111"/>
      <c r="J474" s="111"/>
      <c r="K474" s="111"/>
      <c r="L474" s="111"/>
      <c r="M474" s="111"/>
      <c r="N474" s="111"/>
    </row>
    <row r="475" spans="1:14" s="3" customFormat="1" x14ac:dyDescent="0.3">
      <c r="A475"/>
      <c r="B475"/>
      <c r="C475"/>
      <c r="D475"/>
      <c r="E475"/>
      <c r="G475" s="112"/>
      <c r="H475" s="111"/>
      <c r="I475" s="111"/>
      <c r="J475" s="111"/>
      <c r="K475" s="111"/>
      <c r="L475" s="111"/>
      <c r="M475" s="111"/>
      <c r="N475" s="111"/>
    </row>
    <row r="476" spans="1:14" s="3" customFormat="1" x14ac:dyDescent="0.3">
      <c r="A476"/>
      <c r="B476"/>
      <c r="C476"/>
      <c r="D476"/>
      <c r="E476"/>
      <c r="G476" s="112"/>
      <c r="H476" s="111"/>
      <c r="I476" s="111"/>
      <c r="J476" s="111"/>
      <c r="K476" s="111"/>
      <c r="L476" s="111"/>
      <c r="M476" s="111"/>
      <c r="N476" s="111"/>
    </row>
    <row r="477" spans="1:14" s="3" customFormat="1" x14ac:dyDescent="0.3">
      <c r="A477"/>
      <c r="B477"/>
      <c r="C477"/>
      <c r="D477"/>
      <c r="E477"/>
      <c r="G477" s="112"/>
      <c r="H477" s="111"/>
      <c r="I477" s="111"/>
      <c r="J477" s="111"/>
      <c r="K477" s="111"/>
      <c r="L477" s="111"/>
      <c r="M477" s="111"/>
      <c r="N477" s="111"/>
    </row>
    <row r="478" spans="1:14" s="3" customFormat="1" x14ac:dyDescent="0.3">
      <c r="A478"/>
      <c r="B478"/>
      <c r="C478"/>
      <c r="D478"/>
      <c r="E478"/>
      <c r="G478" s="112"/>
      <c r="H478" s="111"/>
      <c r="I478" s="111"/>
      <c r="J478" s="111"/>
      <c r="K478" s="111"/>
      <c r="L478" s="111"/>
      <c r="M478" s="111"/>
      <c r="N478" s="111"/>
    </row>
    <row r="479" spans="1:14" s="3" customFormat="1" x14ac:dyDescent="0.3">
      <c r="A479"/>
      <c r="B479"/>
      <c r="C479"/>
      <c r="D479"/>
      <c r="E479"/>
      <c r="G479" s="112"/>
      <c r="H479" s="111"/>
      <c r="I479" s="111"/>
      <c r="J479" s="111"/>
      <c r="K479" s="111"/>
      <c r="L479" s="111"/>
      <c r="M479" s="111"/>
      <c r="N479" s="111"/>
    </row>
    <row r="480" spans="1:14" s="3" customFormat="1" x14ac:dyDescent="0.3">
      <c r="A480"/>
      <c r="B480"/>
      <c r="C480"/>
      <c r="D480"/>
      <c r="E480"/>
      <c r="G480" s="112"/>
      <c r="H480" s="111"/>
      <c r="I480" s="111"/>
      <c r="J480" s="111"/>
      <c r="K480" s="111"/>
      <c r="L480" s="111"/>
      <c r="M480" s="111"/>
      <c r="N480" s="111"/>
    </row>
    <row r="481" spans="1:14" s="3" customFormat="1" x14ac:dyDescent="0.3">
      <c r="A481"/>
      <c r="B481"/>
      <c r="C481"/>
      <c r="D481"/>
      <c r="E481"/>
      <c r="G481" s="112"/>
      <c r="H481" s="111"/>
      <c r="I481" s="111"/>
      <c r="J481" s="111"/>
      <c r="K481" s="111"/>
      <c r="L481" s="111"/>
      <c r="M481" s="111"/>
      <c r="N481" s="111"/>
    </row>
    <row r="482" spans="1:14" s="3" customFormat="1" x14ac:dyDescent="0.3">
      <c r="A482"/>
      <c r="B482"/>
      <c r="C482"/>
      <c r="D482"/>
      <c r="E482"/>
      <c r="G482" s="112"/>
      <c r="H482" s="111"/>
      <c r="I482" s="111"/>
      <c r="J482" s="111"/>
      <c r="K482" s="111"/>
      <c r="L482" s="111"/>
      <c r="M482" s="111"/>
      <c r="N482" s="111"/>
    </row>
    <row r="483" spans="1:14" s="3" customFormat="1" x14ac:dyDescent="0.3">
      <c r="A483"/>
      <c r="B483"/>
      <c r="C483"/>
      <c r="D483"/>
      <c r="E483"/>
      <c r="G483" s="112"/>
      <c r="H483" s="111"/>
      <c r="I483" s="111"/>
      <c r="J483" s="111"/>
      <c r="K483" s="111"/>
      <c r="L483" s="111"/>
      <c r="M483" s="111"/>
      <c r="N483" s="111"/>
    </row>
    <row r="484" spans="1:14" s="3" customFormat="1" x14ac:dyDescent="0.3">
      <c r="A484"/>
      <c r="B484"/>
      <c r="C484"/>
      <c r="D484"/>
      <c r="E484"/>
      <c r="G484" s="112"/>
      <c r="H484" s="111"/>
      <c r="I484" s="111"/>
      <c r="J484" s="111"/>
      <c r="K484" s="111"/>
      <c r="L484" s="111"/>
      <c r="M484" s="111"/>
      <c r="N484" s="111"/>
    </row>
    <row r="485" spans="1:14" s="3" customFormat="1" x14ac:dyDescent="0.3">
      <c r="A485"/>
      <c r="B485"/>
      <c r="C485"/>
      <c r="D485"/>
      <c r="E485"/>
      <c r="G485" s="112"/>
      <c r="H485" s="111"/>
      <c r="I485" s="111"/>
      <c r="J485" s="111"/>
      <c r="K485" s="111"/>
      <c r="L485" s="111"/>
      <c r="M485" s="111"/>
      <c r="N485" s="111"/>
    </row>
    <row r="486" spans="1:14" s="3" customFormat="1" x14ac:dyDescent="0.3">
      <c r="A486"/>
      <c r="B486"/>
      <c r="C486"/>
      <c r="D486"/>
      <c r="E486"/>
      <c r="G486" s="112"/>
      <c r="H486" s="111"/>
      <c r="I486" s="111"/>
      <c r="J486" s="111"/>
      <c r="K486" s="111"/>
      <c r="L486" s="111"/>
      <c r="M486" s="111"/>
      <c r="N486" s="111"/>
    </row>
    <row r="487" spans="1:14" s="3" customFormat="1" x14ac:dyDescent="0.3">
      <c r="A487"/>
      <c r="B487"/>
      <c r="C487"/>
      <c r="D487"/>
      <c r="E487"/>
      <c r="G487" s="112"/>
      <c r="H487" s="111"/>
      <c r="I487" s="111"/>
      <c r="J487" s="111"/>
      <c r="K487" s="111"/>
      <c r="L487" s="111"/>
      <c r="M487" s="111"/>
      <c r="N487" s="111"/>
    </row>
    <row r="488" spans="1:14" s="3" customFormat="1" x14ac:dyDescent="0.3">
      <c r="A488"/>
      <c r="B488"/>
      <c r="C488"/>
      <c r="D488"/>
      <c r="E488"/>
      <c r="G488" s="112"/>
      <c r="H488" s="111"/>
      <c r="I488" s="111"/>
      <c r="J488" s="111"/>
      <c r="K488" s="111"/>
      <c r="L488" s="111"/>
      <c r="M488" s="111"/>
      <c r="N488" s="111"/>
    </row>
    <row r="489" spans="1:14" s="3" customFormat="1" x14ac:dyDescent="0.3">
      <c r="A489"/>
      <c r="B489"/>
      <c r="C489"/>
      <c r="D489"/>
      <c r="E489"/>
      <c r="G489" s="112"/>
      <c r="H489" s="111"/>
      <c r="I489" s="111"/>
      <c r="J489" s="111"/>
      <c r="K489" s="111"/>
      <c r="L489" s="111"/>
      <c r="M489" s="111"/>
      <c r="N489" s="111"/>
    </row>
    <row r="490" spans="1:14" s="3" customFormat="1" x14ac:dyDescent="0.3">
      <c r="A490"/>
      <c r="B490"/>
      <c r="C490"/>
      <c r="D490"/>
      <c r="E490"/>
      <c r="G490" s="112"/>
      <c r="H490" s="111"/>
      <c r="I490" s="111"/>
      <c r="J490" s="111"/>
      <c r="K490" s="111"/>
      <c r="L490" s="111"/>
      <c r="M490" s="111"/>
      <c r="N490" s="111"/>
    </row>
    <row r="491" spans="1:14" s="3" customFormat="1" x14ac:dyDescent="0.3">
      <c r="A491"/>
      <c r="B491"/>
      <c r="C491"/>
      <c r="D491"/>
      <c r="E491"/>
      <c r="G491" s="112"/>
      <c r="H491" s="111"/>
      <c r="I491" s="111"/>
      <c r="J491" s="111"/>
      <c r="K491" s="111"/>
      <c r="L491" s="111"/>
      <c r="M491" s="111"/>
      <c r="N491" s="111"/>
    </row>
    <row r="492" spans="1:14" s="3" customFormat="1" x14ac:dyDescent="0.3">
      <c r="A492"/>
      <c r="B492"/>
      <c r="C492"/>
      <c r="D492"/>
      <c r="E492"/>
      <c r="G492" s="112"/>
      <c r="H492" s="111"/>
      <c r="I492" s="111"/>
      <c r="J492" s="111"/>
      <c r="K492" s="111"/>
      <c r="L492" s="111"/>
      <c r="M492" s="111"/>
      <c r="N492" s="111"/>
    </row>
    <row r="493" spans="1:14" s="3" customFormat="1" x14ac:dyDescent="0.3">
      <c r="A493"/>
      <c r="B493"/>
      <c r="C493"/>
      <c r="D493"/>
      <c r="E493"/>
      <c r="G493" s="112"/>
      <c r="H493" s="111"/>
      <c r="I493" s="111"/>
      <c r="J493" s="111"/>
      <c r="K493" s="111"/>
      <c r="L493" s="111"/>
      <c r="M493" s="111"/>
      <c r="N493" s="111"/>
    </row>
    <row r="494" spans="1:14" s="3" customFormat="1" x14ac:dyDescent="0.3">
      <c r="A494"/>
      <c r="B494"/>
      <c r="C494"/>
      <c r="D494"/>
      <c r="E494"/>
      <c r="G494" s="112"/>
      <c r="H494" s="111"/>
      <c r="I494" s="111"/>
      <c r="J494" s="111"/>
      <c r="K494" s="111"/>
      <c r="L494" s="111"/>
      <c r="M494" s="111"/>
      <c r="N494" s="111"/>
    </row>
    <row r="495" spans="1:14" s="3" customFormat="1" x14ac:dyDescent="0.3">
      <c r="A495"/>
      <c r="B495"/>
      <c r="C495"/>
      <c r="D495"/>
      <c r="E495"/>
      <c r="G495" s="112"/>
      <c r="H495" s="111"/>
      <c r="I495" s="111"/>
      <c r="J495" s="111"/>
      <c r="K495" s="111"/>
      <c r="L495" s="111"/>
      <c r="M495" s="111"/>
      <c r="N495" s="111"/>
    </row>
    <row r="496" spans="1:14" s="3" customFormat="1" x14ac:dyDescent="0.3">
      <c r="A496"/>
      <c r="B496"/>
      <c r="C496"/>
      <c r="D496"/>
      <c r="E496"/>
      <c r="G496" s="112"/>
      <c r="H496" s="111"/>
      <c r="I496" s="111"/>
      <c r="J496" s="111"/>
      <c r="K496" s="111"/>
      <c r="L496" s="111"/>
      <c r="M496" s="111"/>
      <c r="N496" s="111"/>
    </row>
    <row r="497" spans="1:14" s="3" customFormat="1" x14ac:dyDescent="0.3">
      <c r="A497"/>
      <c r="B497"/>
      <c r="C497"/>
      <c r="D497"/>
      <c r="E497"/>
      <c r="G497" s="112"/>
      <c r="H497" s="111"/>
      <c r="I497" s="111"/>
      <c r="J497" s="111"/>
      <c r="K497" s="111"/>
      <c r="L497" s="111"/>
      <c r="M497" s="111"/>
      <c r="N497" s="111"/>
    </row>
    <row r="498" spans="1:14" s="3" customFormat="1" x14ac:dyDescent="0.3">
      <c r="A498"/>
      <c r="B498"/>
      <c r="C498"/>
      <c r="D498"/>
      <c r="E498"/>
      <c r="G498" s="112"/>
      <c r="H498" s="111"/>
      <c r="I498" s="111"/>
      <c r="J498" s="111"/>
      <c r="K498" s="111"/>
      <c r="L498" s="111"/>
      <c r="M498" s="111"/>
      <c r="N498" s="111"/>
    </row>
    <row r="499" spans="1:14" s="3" customFormat="1" x14ac:dyDescent="0.3">
      <c r="A499"/>
      <c r="B499"/>
      <c r="C499"/>
      <c r="D499"/>
      <c r="E499"/>
      <c r="G499" s="112"/>
      <c r="H499" s="111"/>
      <c r="I499" s="111"/>
      <c r="J499" s="111"/>
      <c r="K499" s="111"/>
      <c r="L499" s="111"/>
      <c r="M499" s="111"/>
      <c r="N499" s="111"/>
    </row>
    <row r="500" spans="1:14" s="3" customFormat="1" x14ac:dyDescent="0.3">
      <c r="A500"/>
      <c r="B500"/>
      <c r="C500"/>
      <c r="D500"/>
      <c r="E500"/>
      <c r="G500" s="112"/>
      <c r="H500" s="111"/>
      <c r="I500" s="111"/>
      <c r="J500" s="111"/>
      <c r="K500" s="111"/>
      <c r="L500" s="111"/>
      <c r="M500" s="111"/>
      <c r="N500" s="111"/>
    </row>
    <row r="501" spans="1:14" s="3" customFormat="1" x14ac:dyDescent="0.3">
      <c r="A501"/>
      <c r="B501"/>
      <c r="C501"/>
      <c r="D501"/>
      <c r="E501"/>
      <c r="G501" s="112"/>
      <c r="H501" s="111"/>
      <c r="I501" s="111"/>
      <c r="J501" s="111"/>
      <c r="K501" s="111"/>
      <c r="L501" s="111"/>
      <c r="M501" s="111"/>
      <c r="N501" s="111"/>
    </row>
    <row r="502" spans="1:14" s="3" customFormat="1" x14ac:dyDescent="0.3">
      <c r="A502"/>
      <c r="B502"/>
      <c r="C502"/>
      <c r="D502"/>
      <c r="E502"/>
      <c r="G502" s="112"/>
      <c r="H502" s="111"/>
      <c r="I502" s="111"/>
      <c r="J502" s="111"/>
      <c r="K502" s="111"/>
      <c r="L502" s="111"/>
      <c r="M502" s="111"/>
      <c r="N502" s="111"/>
    </row>
    <row r="503" spans="1:14" s="3" customFormat="1" x14ac:dyDescent="0.3">
      <c r="A503"/>
      <c r="B503"/>
      <c r="C503"/>
      <c r="D503"/>
      <c r="E503"/>
      <c r="G503" s="112"/>
      <c r="H503" s="111"/>
      <c r="I503" s="111"/>
      <c r="J503" s="111"/>
      <c r="K503" s="111"/>
      <c r="L503" s="111"/>
      <c r="M503" s="111"/>
      <c r="N503" s="111"/>
    </row>
    <row r="504" spans="1:14" s="3" customFormat="1" x14ac:dyDescent="0.3">
      <c r="A504"/>
      <c r="B504"/>
      <c r="C504"/>
      <c r="D504"/>
      <c r="E504"/>
      <c r="G504" s="112"/>
      <c r="H504" s="111"/>
      <c r="I504" s="111"/>
      <c r="J504" s="111"/>
      <c r="K504" s="111"/>
      <c r="L504" s="111"/>
      <c r="M504" s="111"/>
      <c r="N504" s="111"/>
    </row>
    <row r="505" spans="1:14" s="3" customFormat="1" x14ac:dyDescent="0.3">
      <c r="A505"/>
      <c r="B505"/>
      <c r="C505"/>
      <c r="D505"/>
      <c r="E505"/>
      <c r="G505" s="112"/>
      <c r="H505" s="111"/>
      <c r="I505" s="111"/>
      <c r="J505" s="111"/>
      <c r="K505" s="111"/>
      <c r="L505" s="111"/>
      <c r="M505" s="111"/>
      <c r="N505" s="111"/>
    </row>
    <row r="506" spans="1:14" s="3" customFormat="1" x14ac:dyDescent="0.3">
      <c r="A506"/>
      <c r="B506"/>
      <c r="C506"/>
      <c r="D506"/>
      <c r="E506"/>
      <c r="G506" s="112"/>
      <c r="H506" s="111"/>
      <c r="I506" s="111"/>
      <c r="J506" s="111"/>
      <c r="K506" s="111"/>
      <c r="L506" s="111"/>
      <c r="M506" s="111"/>
      <c r="N506" s="111"/>
    </row>
    <row r="507" spans="1:14" s="3" customFormat="1" x14ac:dyDescent="0.3">
      <c r="A507"/>
      <c r="B507"/>
      <c r="C507"/>
      <c r="D507"/>
      <c r="E507"/>
      <c r="G507" s="112"/>
      <c r="H507" s="111"/>
      <c r="I507" s="111"/>
      <c r="J507" s="111"/>
      <c r="K507" s="111"/>
      <c r="L507" s="111"/>
      <c r="M507" s="111"/>
      <c r="N507" s="111"/>
    </row>
    <row r="508" spans="1:14" s="3" customFormat="1" x14ac:dyDescent="0.3">
      <c r="A508"/>
      <c r="B508"/>
      <c r="C508"/>
      <c r="D508"/>
      <c r="E508"/>
      <c r="G508" s="112"/>
      <c r="H508" s="111"/>
      <c r="I508" s="111"/>
      <c r="J508" s="111"/>
      <c r="K508" s="111"/>
      <c r="L508" s="111"/>
      <c r="M508" s="111"/>
      <c r="N508" s="111"/>
    </row>
    <row r="509" spans="1:14" s="3" customFormat="1" x14ac:dyDescent="0.3">
      <c r="A509"/>
      <c r="B509"/>
      <c r="C509"/>
      <c r="D509"/>
      <c r="E509"/>
      <c r="G509" s="112"/>
      <c r="H509" s="111"/>
      <c r="I509" s="111"/>
      <c r="J509" s="111"/>
      <c r="K509" s="111"/>
      <c r="L509" s="111"/>
      <c r="M509" s="111"/>
      <c r="N509" s="111"/>
    </row>
    <row r="510" spans="1:14" s="3" customFormat="1" x14ac:dyDescent="0.3">
      <c r="A510"/>
      <c r="B510"/>
      <c r="C510"/>
      <c r="D510"/>
      <c r="E510"/>
      <c r="G510" s="112"/>
      <c r="H510" s="111"/>
      <c r="I510" s="111"/>
      <c r="J510" s="111"/>
      <c r="K510" s="111"/>
      <c r="L510" s="111"/>
      <c r="M510" s="111"/>
      <c r="N510" s="111"/>
    </row>
    <row r="511" spans="1:14" s="3" customFormat="1" x14ac:dyDescent="0.3">
      <c r="A511"/>
      <c r="B511"/>
      <c r="C511"/>
      <c r="D511"/>
      <c r="E511"/>
      <c r="G511" s="112"/>
      <c r="H511" s="111"/>
      <c r="I511" s="111"/>
      <c r="J511" s="111"/>
      <c r="K511" s="111"/>
      <c r="L511" s="111"/>
      <c r="M511" s="111"/>
      <c r="N511" s="111"/>
    </row>
    <row r="512" spans="1:14" s="3" customFormat="1" x14ac:dyDescent="0.3">
      <c r="A512"/>
      <c r="B512"/>
      <c r="C512"/>
      <c r="D512"/>
      <c r="E512"/>
      <c r="G512" s="112"/>
      <c r="H512" s="111"/>
      <c r="I512" s="111"/>
      <c r="J512" s="111"/>
      <c r="K512" s="111"/>
      <c r="L512" s="111"/>
      <c r="M512" s="111"/>
      <c r="N512" s="111"/>
    </row>
    <row r="513" spans="1:14" s="3" customFormat="1" x14ac:dyDescent="0.3">
      <c r="A513"/>
      <c r="B513"/>
      <c r="C513"/>
      <c r="D513"/>
      <c r="E513"/>
      <c r="G513" s="112"/>
      <c r="H513" s="111"/>
      <c r="I513" s="111"/>
      <c r="J513" s="111"/>
      <c r="K513" s="111"/>
      <c r="L513" s="111"/>
      <c r="M513" s="111"/>
      <c r="N513" s="111"/>
    </row>
    <row r="514" spans="1:14" s="3" customFormat="1" x14ac:dyDescent="0.3">
      <c r="A514"/>
      <c r="B514"/>
      <c r="C514"/>
      <c r="D514"/>
      <c r="E514"/>
      <c r="G514" s="112"/>
      <c r="H514" s="111"/>
      <c r="I514" s="111"/>
      <c r="J514" s="111"/>
      <c r="K514" s="111"/>
      <c r="L514" s="111"/>
      <c r="M514" s="111"/>
      <c r="N514" s="111"/>
    </row>
    <row r="515" spans="1:14" s="3" customFormat="1" x14ac:dyDescent="0.3">
      <c r="A515"/>
      <c r="B515"/>
      <c r="C515"/>
      <c r="D515"/>
      <c r="E515"/>
      <c r="G515" s="112"/>
      <c r="H515" s="111"/>
      <c r="I515" s="111"/>
      <c r="J515" s="111"/>
      <c r="K515" s="111"/>
      <c r="L515" s="111"/>
      <c r="M515" s="111"/>
      <c r="N515" s="111"/>
    </row>
    <row r="516" spans="1:14" s="3" customFormat="1" x14ac:dyDescent="0.3">
      <c r="A516"/>
      <c r="B516"/>
      <c r="C516"/>
      <c r="D516"/>
      <c r="E516"/>
      <c r="G516" s="112"/>
      <c r="H516" s="111"/>
      <c r="I516" s="111"/>
      <c r="J516" s="111"/>
      <c r="K516" s="111"/>
      <c r="L516" s="111"/>
      <c r="M516" s="111"/>
      <c r="N516" s="111"/>
    </row>
    <row r="517" spans="1:14" s="3" customFormat="1" x14ac:dyDescent="0.3">
      <c r="A517"/>
      <c r="B517"/>
      <c r="C517"/>
      <c r="D517"/>
      <c r="E517"/>
      <c r="G517" s="112"/>
      <c r="H517" s="111"/>
      <c r="I517" s="111"/>
      <c r="J517" s="111"/>
      <c r="K517" s="111"/>
      <c r="L517" s="111"/>
      <c r="M517" s="111"/>
      <c r="N517" s="111"/>
    </row>
    <row r="518" spans="1:14" s="3" customFormat="1" x14ac:dyDescent="0.3">
      <c r="A518"/>
      <c r="B518"/>
      <c r="C518"/>
      <c r="D518"/>
      <c r="E518"/>
      <c r="G518" s="112"/>
      <c r="H518" s="111"/>
      <c r="I518" s="111"/>
      <c r="J518" s="111"/>
      <c r="K518" s="111"/>
      <c r="L518" s="111"/>
      <c r="M518" s="111"/>
      <c r="N518" s="111"/>
    </row>
    <row r="519" spans="1:14" s="3" customFormat="1" x14ac:dyDescent="0.3">
      <c r="A519"/>
      <c r="B519"/>
      <c r="C519"/>
      <c r="D519"/>
      <c r="E519"/>
      <c r="G519" s="112"/>
      <c r="H519" s="111"/>
      <c r="I519" s="111"/>
      <c r="J519" s="111"/>
      <c r="K519" s="111"/>
      <c r="L519" s="111"/>
      <c r="M519" s="111"/>
      <c r="N519" s="111"/>
    </row>
    <row r="520" spans="1:14" s="3" customFormat="1" x14ac:dyDescent="0.3">
      <c r="A520"/>
      <c r="B520"/>
      <c r="C520"/>
      <c r="D520"/>
      <c r="E520"/>
      <c r="G520" s="112"/>
      <c r="H520" s="111"/>
      <c r="I520" s="111"/>
      <c r="J520" s="111"/>
      <c r="K520" s="111"/>
      <c r="L520" s="111"/>
      <c r="M520" s="111"/>
      <c r="N520" s="111"/>
    </row>
    <row r="521" spans="1:14" s="3" customFormat="1" x14ac:dyDescent="0.3">
      <c r="A521"/>
      <c r="B521"/>
      <c r="C521"/>
      <c r="D521"/>
      <c r="E521"/>
      <c r="G521" s="112"/>
      <c r="H521" s="111"/>
      <c r="I521" s="111"/>
      <c r="J521" s="111"/>
      <c r="K521" s="111"/>
      <c r="L521" s="111"/>
      <c r="M521" s="111"/>
      <c r="N521" s="111"/>
    </row>
    <row r="522" spans="1:14" s="3" customFormat="1" x14ac:dyDescent="0.3">
      <c r="A522"/>
      <c r="B522"/>
      <c r="C522"/>
      <c r="D522"/>
      <c r="E522"/>
      <c r="G522" s="112"/>
      <c r="H522" s="111"/>
      <c r="I522" s="111"/>
      <c r="J522" s="111"/>
      <c r="K522" s="111"/>
      <c r="L522" s="111"/>
      <c r="M522" s="111"/>
      <c r="N522" s="111"/>
    </row>
    <row r="523" spans="1:14" s="3" customFormat="1" x14ac:dyDescent="0.3">
      <c r="A523"/>
      <c r="B523"/>
      <c r="C523"/>
      <c r="D523"/>
      <c r="E523"/>
      <c r="G523" s="112"/>
      <c r="H523" s="111"/>
      <c r="I523" s="111"/>
      <c r="J523" s="111"/>
      <c r="K523" s="111"/>
      <c r="L523" s="111"/>
      <c r="M523" s="111"/>
      <c r="N523" s="111"/>
    </row>
    <row r="524" spans="1:14" s="3" customFormat="1" x14ac:dyDescent="0.3">
      <c r="A524"/>
      <c r="B524"/>
      <c r="C524"/>
      <c r="D524"/>
      <c r="E524"/>
      <c r="G524" s="112"/>
      <c r="H524" s="111"/>
      <c r="I524" s="111"/>
      <c r="J524" s="111"/>
      <c r="K524" s="111"/>
      <c r="L524" s="111"/>
      <c r="M524" s="111"/>
      <c r="N524" s="111"/>
    </row>
    <row r="525" spans="1:14" s="3" customFormat="1" x14ac:dyDescent="0.3">
      <c r="A525"/>
      <c r="B525"/>
      <c r="C525"/>
      <c r="D525"/>
      <c r="E525"/>
      <c r="G525" s="112"/>
      <c r="H525" s="111"/>
      <c r="I525" s="111"/>
      <c r="J525" s="111"/>
      <c r="K525" s="111"/>
      <c r="L525" s="111"/>
      <c r="M525" s="111"/>
      <c r="N525" s="111"/>
    </row>
    <row r="526" spans="1:14" s="3" customFormat="1" x14ac:dyDescent="0.3">
      <c r="A526"/>
      <c r="B526"/>
      <c r="C526"/>
      <c r="D526"/>
      <c r="E526"/>
      <c r="G526" s="112"/>
      <c r="H526" s="111"/>
      <c r="I526" s="111"/>
      <c r="J526" s="111"/>
      <c r="K526" s="111"/>
      <c r="L526" s="111"/>
      <c r="M526" s="111"/>
      <c r="N526" s="111"/>
    </row>
    <row r="527" spans="1:14" s="3" customFormat="1" x14ac:dyDescent="0.3">
      <c r="A527"/>
      <c r="B527"/>
      <c r="C527"/>
      <c r="D527"/>
      <c r="E527"/>
      <c r="G527" s="112"/>
      <c r="H527" s="111"/>
      <c r="I527" s="111"/>
      <c r="J527" s="111"/>
      <c r="K527" s="111"/>
      <c r="L527" s="111"/>
      <c r="M527" s="111"/>
      <c r="N527" s="111"/>
    </row>
    <row r="528" spans="1:14" s="3" customFormat="1" x14ac:dyDescent="0.3">
      <c r="A528"/>
      <c r="B528"/>
      <c r="C528"/>
      <c r="D528"/>
      <c r="E528"/>
      <c r="G528" s="112"/>
      <c r="H528" s="111"/>
      <c r="I528" s="111"/>
      <c r="J528" s="111"/>
      <c r="K528" s="111"/>
      <c r="L528" s="111"/>
      <c r="M528" s="111"/>
      <c r="N528" s="111"/>
    </row>
    <row r="529" spans="1:14" s="3" customFormat="1" x14ac:dyDescent="0.3">
      <c r="A529"/>
      <c r="B529"/>
      <c r="C529"/>
      <c r="D529"/>
      <c r="E529"/>
      <c r="G529" s="112"/>
      <c r="H529" s="111"/>
      <c r="I529" s="111"/>
      <c r="J529" s="111"/>
      <c r="K529" s="111"/>
      <c r="L529" s="111"/>
      <c r="M529" s="111"/>
      <c r="N529" s="111"/>
    </row>
    <row r="530" spans="1:14" s="3" customFormat="1" x14ac:dyDescent="0.3">
      <c r="A530"/>
      <c r="B530"/>
      <c r="C530"/>
      <c r="D530"/>
      <c r="E530"/>
      <c r="G530" s="112"/>
      <c r="H530" s="111"/>
      <c r="I530" s="111"/>
      <c r="J530" s="111"/>
      <c r="K530" s="111"/>
      <c r="L530" s="111"/>
      <c r="M530" s="111"/>
      <c r="N530" s="111"/>
    </row>
    <row r="531" spans="1:14" s="3" customFormat="1" x14ac:dyDescent="0.3">
      <c r="A531"/>
      <c r="B531"/>
      <c r="C531"/>
      <c r="D531"/>
      <c r="E531"/>
      <c r="G531" s="112"/>
      <c r="H531" s="111"/>
      <c r="I531" s="111"/>
      <c r="J531" s="111"/>
      <c r="K531" s="111"/>
      <c r="L531" s="111"/>
      <c r="M531" s="111"/>
      <c r="N531" s="111"/>
    </row>
    <row r="532" spans="1:14" s="3" customFormat="1" x14ac:dyDescent="0.3">
      <c r="A532"/>
      <c r="B532"/>
      <c r="C532"/>
      <c r="D532"/>
      <c r="E532"/>
      <c r="G532" s="112"/>
      <c r="H532" s="111"/>
      <c r="I532" s="111"/>
      <c r="J532" s="111"/>
      <c r="K532" s="111"/>
      <c r="L532" s="111"/>
      <c r="M532" s="111"/>
      <c r="N532" s="111"/>
    </row>
    <row r="533" spans="1:14" s="3" customFormat="1" x14ac:dyDescent="0.3">
      <c r="A533"/>
      <c r="B533"/>
      <c r="C533"/>
      <c r="D533"/>
      <c r="E533"/>
      <c r="G533" s="112"/>
      <c r="H533" s="111"/>
      <c r="I533" s="111"/>
      <c r="J533" s="111"/>
      <c r="K533" s="111"/>
      <c r="L533" s="111"/>
      <c r="M533" s="111"/>
      <c r="N533" s="111"/>
    </row>
    <row r="534" spans="1:14" s="3" customFormat="1" x14ac:dyDescent="0.3">
      <c r="A534"/>
      <c r="B534"/>
      <c r="C534"/>
      <c r="D534"/>
      <c r="E534"/>
      <c r="G534" s="112"/>
      <c r="H534" s="111"/>
      <c r="I534" s="111"/>
      <c r="J534" s="111"/>
      <c r="K534" s="111"/>
      <c r="L534" s="111"/>
      <c r="M534" s="111"/>
      <c r="N534" s="111"/>
    </row>
    <row r="535" spans="1:14" s="3" customFormat="1" x14ac:dyDescent="0.3">
      <c r="A535"/>
      <c r="B535"/>
      <c r="C535"/>
      <c r="D535"/>
      <c r="E535"/>
      <c r="G535" s="112"/>
      <c r="H535" s="111"/>
      <c r="I535" s="111"/>
      <c r="J535" s="111"/>
      <c r="K535" s="111"/>
      <c r="L535" s="111"/>
      <c r="M535" s="111"/>
      <c r="N535" s="111"/>
    </row>
    <row r="536" spans="1:14" s="3" customFormat="1" x14ac:dyDescent="0.3">
      <c r="A536"/>
      <c r="B536"/>
      <c r="C536"/>
      <c r="D536"/>
      <c r="E536"/>
      <c r="G536" s="112"/>
      <c r="H536" s="111"/>
      <c r="I536" s="111"/>
      <c r="J536" s="111"/>
      <c r="K536" s="111"/>
      <c r="L536" s="111"/>
      <c r="M536" s="111"/>
      <c r="N536" s="111"/>
    </row>
    <row r="537" spans="1:14" s="3" customFormat="1" x14ac:dyDescent="0.3">
      <c r="A537"/>
      <c r="B537"/>
      <c r="C537"/>
      <c r="D537"/>
      <c r="E537"/>
      <c r="G537" s="112"/>
      <c r="H537" s="111"/>
      <c r="I537" s="111"/>
      <c r="J537" s="111"/>
      <c r="K537" s="111"/>
      <c r="L537" s="111"/>
      <c r="M537" s="111"/>
      <c r="N537" s="111"/>
    </row>
    <row r="538" spans="1:14" s="3" customFormat="1" x14ac:dyDescent="0.3">
      <c r="A538"/>
      <c r="B538"/>
      <c r="C538"/>
      <c r="D538"/>
      <c r="E538"/>
      <c r="G538" s="112"/>
      <c r="H538" s="111"/>
      <c r="I538" s="111"/>
      <c r="J538" s="111"/>
      <c r="K538" s="111"/>
      <c r="L538" s="111"/>
      <c r="M538" s="111"/>
      <c r="N538" s="111"/>
    </row>
    <row r="539" spans="1:14" s="3" customFormat="1" x14ac:dyDescent="0.3">
      <c r="A539"/>
      <c r="B539"/>
      <c r="C539"/>
      <c r="D539"/>
      <c r="E539"/>
      <c r="G539" s="112"/>
      <c r="H539" s="111"/>
      <c r="I539" s="111"/>
      <c r="J539" s="111"/>
      <c r="K539" s="111"/>
      <c r="L539" s="111"/>
      <c r="M539" s="111"/>
      <c r="N539" s="111"/>
    </row>
    <row r="540" spans="1:14" s="3" customFormat="1" x14ac:dyDescent="0.3">
      <c r="A540"/>
      <c r="B540"/>
      <c r="C540"/>
      <c r="D540"/>
      <c r="E540"/>
      <c r="G540" s="112"/>
      <c r="H540" s="111"/>
      <c r="I540" s="111"/>
      <c r="J540" s="111"/>
      <c r="K540" s="111"/>
      <c r="L540" s="111"/>
      <c r="M540" s="111"/>
      <c r="N540" s="111"/>
    </row>
    <row r="541" spans="1:14" s="3" customFormat="1" x14ac:dyDescent="0.3">
      <c r="A541"/>
      <c r="B541"/>
      <c r="C541"/>
      <c r="D541"/>
      <c r="E541"/>
      <c r="G541" s="112"/>
      <c r="H541" s="111"/>
      <c r="I541" s="111"/>
      <c r="J541" s="111"/>
      <c r="K541" s="111"/>
      <c r="L541" s="111"/>
      <c r="M541" s="111"/>
      <c r="N541" s="111"/>
    </row>
    <row r="542" spans="1:14" s="3" customFormat="1" x14ac:dyDescent="0.3">
      <c r="A542"/>
      <c r="B542"/>
      <c r="C542"/>
      <c r="D542"/>
      <c r="E542"/>
      <c r="G542" s="112"/>
      <c r="H542" s="111"/>
      <c r="I542" s="111"/>
      <c r="J542" s="111"/>
      <c r="K542" s="111"/>
      <c r="L542" s="111"/>
      <c r="M542" s="111"/>
      <c r="N542" s="111"/>
    </row>
    <row r="543" spans="1:14" s="3" customFormat="1" x14ac:dyDescent="0.3">
      <c r="A543"/>
      <c r="B543"/>
      <c r="C543"/>
      <c r="D543"/>
      <c r="E543"/>
      <c r="G543" s="112"/>
      <c r="H543" s="111"/>
      <c r="I543" s="111"/>
      <c r="J543" s="111"/>
      <c r="K543" s="111"/>
      <c r="L543" s="111"/>
      <c r="M543" s="111"/>
      <c r="N543" s="111"/>
    </row>
    <row r="544" spans="1:14" s="3" customFormat="1" x14ac:dyDescent="0.3">
      <c r="A544"/>
      <c r="B544"/>
      <c r="C544"/>
      <c r="D544"/>
      <c r="E544"/>
      <c r="G544" s="112"/>
      <c r="H544" s="111"/>
      <c r="I544" s="111"/>
      <c r="J544" s="111"/>
      <c r="K544" s="111"/>
      <c r="L544" s="111"/>
      <c r="M544" s="111"/>
      <c r="N544" s="111"/>
    </row>
    <row r="545" spans="1:14" s="3" customFormat="1" x14ac:dyDescent="0.3">
      <c r="A545"/>
      <c r="B545"/>
      <c r="C545"/>
      <c r="D545"/>
      <c r="E545"/>
      <c r="G545" s="112"/>
      <c r="H545" s="111"/>
      <c r="I545" s="111"/>
      <c r="J545" s="111"/>
      <c r="K545" s="111"/>
      <c r="L545" s="111"/>
      <c r="M545" s="111"/>
      <c r="N545" s="111"/>
    </row>
    <row r="546" spans="1:14" s="3" customFormat="1" x14ac:dyDescent="0.3">
      <c r="A546"/>
      <c r="B546"/>
      <c r="C546"/>
      <c r="D546"/>
      <c r="E546"/>
      <c r="G546" s="112"/>
      <c r="H546" s="111"/>
      <c r="I546" s="111"/>
      <c r="J546" s="111"/>
      <c r="K546" s="111"/>
      <c r="L546" s="111"/>
      <c r="M546" s="111"/>
      <c r="N546" s="111"/>
    </row>
    <row r="547" spans="1:14" s="3" customFormat="1" x14ac:dyDescent="0.3">
      <c r="A547"/>
      <c r="B547"/>
      <c r="C547"/>
      <c r="D547"/>
      <c r="E547"/>
      <c r="G547" s="112"/>
      <c r="H547" s="111"/>
      <c r="I547" s="111"/>
      <c r="J547" s="111"/>
      <c r="K547" s="111"/>
      <c r="L547" s="111"/>
      <c r="M547" s="111"/>
      <c r="N547" s="111"/>
    </row>
    <row r="548" spans="1:14" s="3" customFormat="1" x14ac:dyDescent="0.3">
      <c r="A548"/>
      <c r="B548"/>
      <c r="C548"/>
      <c r="D548"/>
      <c r="E548"/>
      <c r="G548" s="112"/>
      <c r="H548" s="111"/>
      <c r="I548" s="111"/>
      <c r="J548" s="111"/>
      <c r="K548" s="111"/>
      <c r="L548" s="111"/>
      <c r="M548" s="111"/>
      <c r="N548" s="111"/>
    </row>
    <row r="549" spans="1:14" s="3" customFormat="1" x14ac:dyDescent="0.3">
      <c r="A549"/>
      <c r="B549"/>
      <c r="C549"/>
      <c r="D549"/>
      <c r="E549"/>
      <c r="G549" s="112"/>
      <c r="H549" s="111"/>
      <c r="I549" s="111"/>
      <c r="J549" s="111"/>
      <c r="K549" s="111"/>
      <c r="L549" s="111"/>
      <c r="M549" s="111"/>
      <c r="N549" s="111"/>
    </row>
    <row r="550" spans="1:14" s="3" customFormat="1" x14ac:dyDescent="0.3">
      <c r="A550"/>
      <c r="B550"/>
      <c r="C550"/>
      <c r="D550"/>
      <c r="E550"/>
      <c r="G550" s="112"/>
      <c r="H550" s="111"/>
      <c r="I550" s="111"/>
      <c r="J550" s="111"/>
      <c r="K550" s="111"/>
      <c r="L550" s="111"/>
      <c r="M550" s="111"/>
      <c r="N550" s="111"/>
    </row>
    <row r="551" spans="1:14" s="3" customFormat="1" x14ac:dyDescent="0.3">
      <c r="A551"/>
      <c r="B551"/>
      <c r="C551"/>
      <c r="D551"/>
      <c r="E551"/>
      <c r="G551" s="112"/>
      <c r="H551" s="111"/>
      <c r="I551" s="111"/>
      <c r="J551" s="111"/>
      <c r="K551" s="111"/>
      <c r="L551" s="111"/>
      <c r="M551" s="111"/>
      <c r="N551" s="111"/>
    </row>
    <row r="552" spans="1:14" s="3" customFormat="1" x14ac:dyDescent="0.3">
      <c r="A552"/>
      <c r="B552"/>
      <c r="C552"/>
      <c r="D552"/>
      <c r="E552"/>
      <c r="G552" s="112"/>
      <c r="H552" s="111"/>
      <c r="I552" s="111"/>
      <c r="J552" s="111"/>
      <c r="K552" s="111"/>
      <c r="L552" s="111"/>
      <c r="M552" s="111"/>
      <c r="N552" s="111"/>
    </row>
    <row r="553" spans="1:14" s="3" customFormat="1" x14ac:dyDescent="0.3">
      <c r="A553"/>
      <c r="B553"/>
      <c r="C553"/>
      <c r="D553"/>
      <c r="E553"/>
      <c r="G553" s="112"/>
      <c r="H553" s="111"/>
      <c r="I553" s="111"/>
      <c r="J553" s="111"/>
      <c r="K553" s="111"/>
      <c r="L553" s="111"/>
      <c r="M553" s="111"/>
      <c r="N553" s="111"/>
    </row>
    <row r="554" spans="1:14" s="3" customFormat="1" x14ac:dyDescent="0.3">
      <c r="A554"/>
      <c r="B554"/>
      <c r="C554"/>
      <c r="D554"/>
      <c r="E554"/>
      <c r="G554" s="112"/>
      <c r="H554" s="111"/>
      <c r="I554" s="111"/>
      <c r="J554" s="111"/>
      <c r="K554" s="111"/>
      <c r="L554" s="111"/>
      <c r="M554" s="111"/>
      <c r="N554" s="111"/>
    </row>
    <row r="555" spans="1:14" s="3" customFormat="1" x14ac:dyDescent="0.3">
      <c r="A555"/>
      <c r="B555"/>
      <c r="C555"/>
      <c r="D555"/>
      <c r="E555"/>
      <c r="G555" s="112"/>
      <c r="H555" s="111"/>
      <c r="I555" s="111"/>
      <c r="J555" s="111"/>
      <c r="K555" s="111"/>
      <c r="L555" s="111"/>
      <c r="M555" s="111"/>
      <c r="N555" s="111"/>
    </row>
    <row r="556" spans="1:14" s="3" customFormat="1" x14ac:dyDescent="0.3">
      <c r="A556"/>
      <c r="B556"/>
      <c r="C556"/>
      <c r="D556"/>
      <c r="E556"/>
      <c r="G556" s="112"/>
      <c r="H556" s="111"/>
      <c r="I556" s="111"/>
      <c r="J556" s="111"/>
      <c r="K556" s="111"/>
      <c r="L556" s="111"/>
      <c r="M556" s="111"/>
      <c r="N556" s="111"/>
    </row>
    <row r="557" spans="1:14" s="3" customFormat="1" x14ac:dyDescent="0.3">
      <c r="A557"/>
      <c r="B557"/>
      <c r="C557"/>
      <c r="D557"/>
      <c r="E557"/>
      <c r="G557" s="112"/>
      <c r="H557" s="111"/>
      <c r="I557" s="111"/>
      <c r="J557" s="111"/>
      <c r="K557" s="111"/>
      <c r="L557" s="111"/>
      <c r="M557" s="111"/>
      <c r="N557" s="111"/>
    </row>
    <row r="558" spans="1:14" s="3" customFormat="1" x14ac:dyDescent="0.3">
      <c r="A558"/>
      <c r="B558"/>
      <c r="C558"/>
      <c r="D558"/>
      <c r="E558"/>
      <c r="G558" s="112"/>
      <c r="H558" s="111"/>
      <c r="I558" s="111"/>
      <c r="J558" s="111"/>
      <c r="K558" s="111"/>
      <c r="L558" s="111"/>
      <c r="M558" s="111"/>
      <c r="N558" s="111"/>
    </row>
    <row r="559" spans="1:14" s="3" customFormat="1" x14ac:dyDescent="0.3">
      <c r="A559"/>
      <c r="B559"/>
      <c r="C559"/>
      <c r="D559"/>
      <c r="E559"/>
      <c r="G559" s="112"/>
      <c r="H559" s="111"/>
      <c r="I559" s="111"/>
      <c r="J559" s="111"/>
      <c r="K559" s="111"/>
      <c r="L559" s="111"/>
      <c r="M559" s="111"/>
      <c r="N559" s="111"/>
    </row>
    <row r="560" spans="1:14" s="3" customFormat="1" x14ac:dyDescent="0.3">
      <c r="A560"/>
      <c r="B560"/>
      <c r="C560"/>
      <c r="D560"/>
      <c r="E560"/>
      <c r="G560" s="112"/>
      <c r="H560" s="111"/>
      <c r="I560" s="111"/>
      <c r="J560" s="111"/>
      <c r="K560" s="111"/>
      <c r="L560" s="111"/>
      <c r="M560" s="111"/>
      <c r="N560" s="111"/>
    </row>
    <row r="561" spans="1:14" s="3" customFormat="1" x14ac:dyDescent="0.3">
      <c r="A561"/>
      <c r="B561"/>
      <c r="C561"/>
      <c r="D561"/>
      <c r="E561"/>
      <c r="G561" s="112"/>
      <c r="H561" s="111"/>
      <c r="I561" s="111"/>
      <c r="J561" s="111"/>
      <c r="K561" s="111"/>
      <c r="L561" s="111"/>
      <c r="M561" s="111"/>
      <c r="N561" s="111"/>
    </row>
    <row r="562" spans="1:14" s="3" customFormat="1" x14ac:dyDescent="0.3">
      <c r="A562"/>
      <c r="B562"/>
      <c r="C562"/>
      <c r="D562"/>
      <c r="E562"/>
      <c r="G562" s="112"/>
      <c r="H562" s="111"/>
      <c r="I562" s="111"/>
      <c r="J562" s="111"/>
      <c r="K562" s="111"/>
      <c r="L562" s="111"/>
      <c r="M562" s="111"/>
      <c r="N562" s="111"/>
    </row>
    <row r="563" spans="1:14" s="3" customFormat="1" x14ac:dyDescent="0.3">
      <c r="A563"/>
      <c r="B563"/>
      <c r="C563"/>
      <c r="D563"/>
      <c r="E563"/>
      <c r="G563" s="112"/>
      <c r="H563" s="111"/>
      <c r="I563" s="111"/>
      <c r="J563" s="111"/>
      <c r="K563" s="111"/>
      <c r="L563" s="111"/>
      <c r="M563" s="111"/>
      <c r="N563" s="111"/>
    </row>
    <row r="564" spans="1:14" s="3" customFormat="1" x14ac:dyDescent="0.3">
      <c r="A564"/>
      <c r="B564"/>
      <c r="C564"/>
      <c r="D564"/>
      <c r="E564"/>
      <c r="G564" s="112"/>
      <c r="H564" s="111"/>
      <c r="I564" s="111"/>
      <c r="J564" s="111"/>
      <c r="K564" s="111"/>
      <c r="L564" s="111"/>
      <c r="M564" s="111"/>
      <c r="N564" s="111"/>
    </row>
    <row r="565" spans="1:14" s="3" customFormat="1" x14ac:dyDescent="0.3">
      <c r="A565"/>
      <c r="B565"/>
      <c r="C565"/>
      <c r="D565"/>
      <c r="E565"/>
      <c r="G565" s="112"/>
      <c r="H565" s="111"/>
      <c r="I565" s="111"/>
      <c r="J565" s="111"/>
      <c r="K565" s="111"/>
      <c r="L565" s="111"/>
      <c r="M565" s="111"/>
      <c r="N565" s="111"/>
    </row>
    <row r="566" spans="1:14" s="3" customFormat="1" x14ac:dyDescent="0.3">
      <c r="A566"/>
      <c r="B566"/>
      <c r="C566"/>
      <c r="D566"/>
      <c r="E566"/>
      <c r="G566" s="112"/>
      <c r="H566" s="111"/>
      <c r="I566" s="111"/>
      <c r="J566" s="111"/>
      <c r="K566" s="111"/>
      <c r="L566" s="111"/>
      <c r="M566" s="111"/>
      <c r="N566" s="111"/>
    </row>
    <row r="567" spans="1:14" s="3" customFormat="1" x14ac:dyDescent="0.3">
      <c r="A567"/>
      <c r="B567"/>
      <c r="C567"/>
      <c r="D567"/>
      <c r="E567"/>
      <c r="G567" s="112"/>
      <c r="H567" s="111"/>
      <c r="I567" s="111"/>
      <c r="J567" s="111"/>
      <c r="K567" s="111"/>
      <c r="L567" s="111"/>
      <c r="M567" s="111"/>
      <c r="N567" s="111"/>
    </row>
    <row r="568" spans="1:14" s="3" customFormat="1" x14ac:dyDescent="0.3">
      <c r="A568"/>
      <c r="B568"/>
      <c r="C568"/>
      <c r="D568"/>
      <c r="E568"/>
      <c r="G568" s="112"/>
      <c r="H568" s="111"/>
      <c r="I568" s="111"/>
      <c r="J568" s="111"/>
      <c r="K568" s="111"/>
      <c r="L568" s="111"/>
      <c r="M568" s="111"/>
      <c r="N568" s="111"/>
    </row>
    <row r="569" spans="1:14" s="3" customFormat="1" x14ac:dyDescent="0.3">
      <c r="A569"/>
      <c r="B569"/>
      <c r="C569"/>
      <c r="D569"/>
      <c r="E569"/>
      <c r="G569" s="112"/>
      <c r="H569" s="111"/>
      <c r="I569" s="111"/>
      <c r="J569" s="111"/>
      <c r="K569" s="111"/>
      <c r="L569" s="111"/>
      <c r="M569" s="111"/>
      <c r="N569" s="111"/>
    </row>
    <row r="570" spans="1:14" s="3" customFormat="1" x14ac:dyDescent="0.3">
      <c r="A570"/>
      <c r="B570"/>
      <c r="C570"/>
      <c r="D570"/>
      <c r="E570"/>
      <c r="G570" s="112"/>
      <c r="H570" s="111"/>
      <c r="I570" s="111"/>
      <c r="J570" s="111"/>
      <c r="K570" s="111"/>
      <c r="L570" s="111"/>
      <c r="M570" s="111"/>
      <c r="N570" s="111"/>
    </row>
    <row r="571" spans="1:14" s="3" customFormat="1" x14ac:dyDescent="0.3">
      <c r="A571"/>
      <c r="B571"/>
      <c r="C571"/>
      <c r="D571"/>
      <c r="E571"/>
      <c r="G571" s="112"/>
      <c r="H571" s="111"/>
      <c r="I571" s="111"/>
      <c r="J571" s="111"/>
      <c r="K571" s="111"/>
      <c r="L571" s="111"/>
      <c r="M571" s="111"/>
      <c r="N571" s="111"/>
    </row>
    <row r="572" spans="1:14" s="3" customFormat="1" x14ac:dyDescent="0.3">
      <c r="A572"/>
      <c r="B572"/>
      <c r="C572"/>
      <c r="D572"/>
      <c r="E572"/>
      <c r="G572" s="112"/>
      <c r="H572" s="111"/>
      <c r="I572" s="111"/>
      <c r="J572" s="111"/>
      <c r="K572" s="111"/>
      <c r="L572" s="111"/>
      <c r="M572" s="111"/>
      <c r="N572" s="111"/>
    </row>
    <row r="573" spans="1:14" s="3" customFormat="1" x14ac:dyDescent="0.3">
      <c r="A573"/>
      <c r="B573"/>
      <c r="C573"/>
      <c r="D573"/>
      <c r="E573"/>
      <c r="G573" s="112"/>
      <c r="H573" s="111"/>
      <c r="I573" s="111"/>
      <c r="J573" s="111"/>
      <c r="K573" s="111"/>
      <c r="L573" s="111"/>
      <c r="M573" s="111"/>
      <c r="N573" s="111"/>
    </row>
    <row r="574" spans="1:14" s="3" customFormat="1" x14ac:dyDescent="0.3">
      <c r="A574"/>
      <c r="B574"/>
      <c r="C574"/>
      <c r="D574"/>
      <c r="E574"/>
      <c r="G574" s="112"/>
      <c r="H574" s="111"/>
      <c r="I574" s="111"/>
      <c r="J574" s="111"/>
      <c r="K574" s="111"/>
      <c r="L574" s="111"/>
      <c r="M574" s="111"/>
      <c r="N574" s="111"/>
    </row>
    <row r="575" spans="1:14" s="3" customFormat="1" x14ac:dyDescent="0.3">
      <c r="A575"/>
      <c r="B575"/>
      <c r="C575"/>
      <c r="D575"/>
      <c r="E575"/>
      <c r="G575" s="112"/>
      <c r="H575" s="111"/>
      <c r="I575" s="111"/>
      <c r="J575" s="111"/>
      <c r="K575" s="111"/>
      <c r="L575" s="111"/>
      <c r="M575" s="111"/>
      <c r="N575" s="111"/>
    </row>
    <row r="576" spans="1:14" s="3" customFormat="1" x14ac:dyDescent="0.3">
      <c r="A576"/>
      <c r="B576"/>
      <c r="C576"/>
      <c r="D576"/>
      <c r="E576"/>
      <c r="G576" s="112"/>
      <c r="H576" s="111"/>
      <c r="I576" s="111"/>
      <c r="J576" s="111"/>
      <c r="K576" s="111"/>
      <c r="L576" s="111"/>
      <c r="M576" s="111"/>
      <c r="N576" s="111"/>
    </row>
    <row r="577" spans="1:14" s="3" customFormat="1" x14ac:dyDescent="0.3">
      <c r="A577"/>
      <c r="B577"/>
      <c r="C577"/>
      <c r="D577"/>
      <c r="E577"/>
      <c r="G577" s="112"/>
      <c r="H577" s="111"/>
      <c r="I577" s="111"/>
      <c r="J577" s="111"/>
      <c r="K577" s="111"/>
      <c r="L577" s="111"/>
      <c r="M577" s="111"/>
      <c r="N577" s="111"/>
    </row>
    <row r="578" spans="1:14" s="3" customFormat="1" x14ac:dyDescent="0.3">
      <c r="A578"/>
      <c r="B578"/>
      <c r="C578"/>
      <c r="D578"/>
      <c r="E578"/>
      <c r="G578" s="112"/>
      <c r="H578" s="111"/>
      <c r="I578" s="111"/>
      <c r="J578" s="111"/>
      <c r="K578" s="111"/>
      <c r="L578" s="111"/>
      <c r="M578" s="111"/>
      <c r="N578" s="111"/>
    </row>
    <row r="579" spans="1:14" s="3" customFormat="1" x14ac:dyDescent="0.3">
      <c r="A579"/>
      <c r="B579"/>
      <c r="C579"/>
      <c r="D579"/>
      <c r="E579"/>
      <c r="G579" s="112"/>
      <c r="H579" s="111"/>
      <c r="I579" s="111"/>
      <c r="J579" s="111"/>
      <c r="K579" s="111"/>
      <c r="L579" s="111"/>
      <c r="M579" s="111"/>
      <c r="N579" s="111"/>
    </row>
    <row r="580" spans="1:14" s="3" customFormat="1" x14ac:dyDescent="0.3">
      <c r="A580"/>
      <c r="B580"/>
      <c r="C580"/>
      <c r="D580"/>
      <c r="E580"/>
      <c r="G580" s="112"/>
      <c r="H580" s="111"/>
      <c r="I580" s="111"/>
      <c r="J580" s="111"/>
      <c r="K580" s="111"/>
      <c r="L580" s="111"/>
      <c r="M580" s="111"/>
      <c r="N580" s="111"/>
    </row>
    <row r="581" spans="1:14" s="3" customFormat="1" x14ac:dyDescent="0.3">
      <c r="A581"/>
      <c r="B581"/>
      <c r="C581"/>
      <c r="D581"/>
      <c r="E581"/>
      <c r="G581" s="112"/>
      <c r="H581" s="111"/>
      <c r="I581" s="111"/>
      <c r="J581" s="111"/>
      <c r="K581" s="111"/>
      <c r="L581" s="111"/>
      <c r="M581" s="111"/>
      <c r="N581" s="111"/>
    </row>
    <row r="582" spans="1:14" s="3" customFormat="1" x14ac:dyDescent="0.3">
      <c r="A582"/>
      <c r="B582"/>
      <c r="C582"/>
      <c r="D582"/>
      <c r="E582"/>
      <c r="G582" s="112"/>
      <c r="H582" s="111"/>
      <c r="I582" s="111"/>
      <c r="J582" s="111"/>
      <c r="K582" s="111"/>
      <c r="L582" s="111"/>
      <c r="M582" s="111"/>
      <c r="N582" s="111"/>
    </row>
    <row r="583" spans="1:14" s="3" customFormat="1" x14ac:dyDescent="0.3">
      <c r="A583"/>
      <c r="B583"/>
      <c r="C583"/>
      <c r="D583"/>
      <c r="E583"/>
      <c r="G583" s="112"/>
      <c r="H583" s="111"/>
      <c r="I583" s="111"/>
      <c r="J583" s="111"/>
      <c r="K583" s="111"/>
      <c r="L583" s="111"/>
      <c r="M583" s="111"/>
      <c r="N583" s="111"/>
    </row>
    <row r="584" spans="1:14" s="3" customFormat="1" x14ac:dyDescent="0.3">
      <c r="A584"/>
      <c r="B584"/>
      <c r="C584"/>
      <c r="D584"/>
      <c r="E584"/>
      <c r="G584" s="112"/>
      <c r="H584" s="111"/>
      <c r="I584" s="111"/>
      <c r="J584" s="111"/>
      <c r="K584" s="111"/>
      <c r="L584" s="111"/>
      <c r="M584" s="111"/>
      <c r="N584" s="111"/>
    </row>
    <row r="585" spans="1:14" s="3" customFormat="1" x14ac:dyDescent="0.3">
      <c r="A585"/>
      <c r="B585"/>
      <c r="C585"/>
      <c r="D585"/>
      <c r="E585"/>
      <c r="G585" s="112"/>
      <c r="H585" s="111"/>
      <c r="I585" s="111"/>
      <c r="J585" s="111"/>
      <c r="K585" s="111"/>
      <c r="L585" s="111"/>
      <c r="M585" s="111"/>
      <c r="N585" s="111"/>
    </row>
    <row r="586" spans="1:14" s="3" customFormat="1" x14ac:dyDescent="0.3">
      <c r="A586"/>
      <c r="B586"/>
      <c r="C586"/>
      <c r="D586"/>
      <c r="E586"/>
      <c r="G586" s="112"/>
      <c r="H586" s="111"/>
      <c r="I586" s="111"/>
      <c r="J586" s="111"/>
      <c r="K586" s="111"/>
      <c r="L586" s="111"/>
      <c r="M586" s="111"/>
      <c r="N586" s="111"/>
    </row>
    <row r="587" spans="1:14" s="3" customFormat="1" x14ac:dyDescent="0.3">
      <c r="A587"/>
      <c r="B587"/>
      <c r="C587"/>
      <c r="D587"/>
      <c r="E587"/>
      <c r="G587" s="112"/>
      <c r="H587" s="111"/>
      <c r="I587" s="111"/>
      <c r="J587" s="111"/>
      <c r="K587" s="111"/>
      <c r="L587" s="111"/>
      <c r="M587" s="111"/>
      <c r="N587" s="111"/>
    </row>
    <row r="588" spans="1:14" s="3" customFormat="1" x14ac:dyDescent="0.3">
      <c r="A588"/>
      <c r="B588"/>
      <c r="C588"/>
      <c r="D588"/>
      <c r="E588"/>
      <c r="G588" s="112"/>
      <c r="H588" s="111"/>
      <c r="I588" s="111"/>
      <c r="J588" s="111"/>
      <c r="K588" s="111"/>
      <c r="L588" s="111"/>
      <c r="M588" s="111"/>
      <c r="N588" s="111"/>
    </row>
    <row r="589" spans="1:14" s="3" customFormat="1" x14ac:dyDescent="0.3">
      <c r="A589"/>
      <c r="B589"/>
      <c r="C589"/>
      <c r="D589"/>
      <c r="E589"/>
      <c r="G589" s="112"/>
      <c r="H589" s="111"/>
      <c r="I589" s="111"/>
      <c r="J589" s="111"/>
      <c r="K589" s="111"/>
      <c r="L589" s="111"/>
      <c r="M589" s="111"/>
      <c r="N589" s="111"/>
    </row>
    <row r="590" spans="1:14" s="3" customFormat="1" x14ac:dyDescent="0.3">
      <c r="A590"/>
      <c r="B590"/>
      <c r="C590"/>
      <c r="D590"/>
      <c r="E590"/>
      <c r="G590" s="112"/>
      <c r="H590" s="111"/>
      <c r="I590" s="111"/>
      <c r="J590" s="111"/>
      <c r="K590" s="111"/>
      <c r="L590" s="111"/>
      <c r="M590" s="111"/>
      <c r="N590" s="111"/>
    </row>
    <row r="591" spans="1:14" s="3" customFormat="1" x14ac:dyDescent="0.3">
      <c r="A591"/>
      <c r="B591"/>
      <c r="C591"/>
      <c r="D591"/>
      <c r="E591"/>
      <c r="G591" s="112"/>
      <c r="H591" s="111"/>
      <c r="I591" s="111"/>
      <c r="J591" s="111"/>
      <c r="K591" s="111"/>
      <c r="L591" s="111"/>
      <c r="M591" s="111"/>
      <c r="N591" s="111"/>
    </row>
    <row r="592" spans="1:14" s="3" customFormat="1" x14ac:dyDescent="0.3">
      <c r="A592"/>
      <c r="B592"/>
      <c r="C592"/>
      <c r="D592"/>
      <c r="E592"/>
      <c r="G592" s="112"/>
      <c r="H592" s="111"/>
      <c r="I592" s="111"/>
      <c r="J592" s="111"/>
      <c r="K592" s="111"/>
      <c r="L592" s="111"/>
      <c r="M592" s="111"/>
      <c r="N592" s="111"/>
    </row>
    <row r="593" spans="1:14" s="3" customFormat="1" x14ac:dyDescent="0.3">
      <c r="A593"/>
      <c r="B593"/>
      <c r="C593"/>
      <c r="D593"/>
      <c r="E593"/>
      <c r="G593" s="112"/>
      <c r="H593" s="111"/>
      <c r="I593" s="111"/>
      <c r="J593" s="111"/>
      <c r="K593" s="111"/>
      <c r="L593" s="111"/>
      <c r="M593" s="111"/>
      <c r="N593" s="111"/>
    </row>
    <row r="594" spans="1:14" s="3" customFormat="1" x14ac:dyDescent="0.3">
      <c r="A594"/>
      <c r="B594"/>
      <c r="C594"/>
      <c r="D594"/>
      <c r="E594"/>
      <c r="G594" s="112"/>
      <c r="H594" s="111"/>
      <c r="I594" s="111"/>
      <c r="J594" s="111"/>
      <c r="K594" s="111"/>
      <c r="L594" s="111"/>
      <c r="M594" s="111"/>
      <c r="N594" s="111"/>
    </row>
    <row r="595" spans="1:14" s="3" customFormat="1" x14ac:dyDescent="0.3">
      <c r="A595"/>
      <c r="B595"/>
      <c r="C595"/>
      <c r="D595"/>
      <c r="E595"/>
      <c r="G595" s="112"/>
      <c r="H595" s="111"/>
      <c r="I595" s="111"/>
      <c r="J595" s="111"/>
      <c r="K595" s="111"/>
      <c r="L595" s="111"/>
      <c r="M595" s="111"/>
      <c r="N595" s="111"/>
    </row>
    <row r="596" spans="1:14" s="3" customFormat="1" x14ac:dyDescent="0.3">
      <c r="A596"/>
      <c r="B596"/>
      <c r="C596"/>
      <c r="D596"/>
      <c r="E596"/>
      <c r="G596" s="112"/>
      <c r="H596" s="111"/>
      <c r="I596" s="111"/>
      <c r="J596" s="111"/>
      <c r="K596" s="111"/>
      <c r="L596" s="111"/>
      <c r="M596" s="111"/>
      <c r="N596" s="111"/>
    </row>
    <row r="597" spans="1:14" s="3" customFormat="1" x14ac:dyDescent="0.3">
      <c r="A597"/>
      <c r="B597"/>
      <c r="C597"/>
      <c r="D597"/>
      <c r="E597"/>
      <c r="G597" s="112"/>
      <c r="H597" s="111"/>
      <c r="I597" s="111"/>
      <c r="J597" s="111"/>
      <c r="K597" s="111"/>
      <c r="L597" s="111"/>
      <c r="M597" s="111"/>
      <c r="N597" s="111"/>
    </row>
    <row r="598" spans="1:14" s="3" customFormat="1" x14ac:dyDescent="0.3">
      <c r="A598"/>
      <c r="B598"/>
      <c r="C598"/>
      <c r="D598"/>
      <c r="E598"/>
      <c r="G598" s="112"/>
      <c r="H598" s="111"/>
      <c r="I598" s="111"/>
      <c r="J598" s="111"/>
      <c r="K598" s="111"/>
      <c r="L598" s="111"/>
      <c r="M598" s="111"/>
      <c r="N598" s="111"/>
    </row>
    <row r="599" spans="1:14" s="3" customFormat="1" x14ac:dyDescent="0.3">
      <c r="A599"/>
      <c r="B599"/>
      <c r="C599"/>
      <c r="D599"/>
      <c r="E599"/>
      <c r="G599" s="112"/>
      <c r="H599" s="111"/>
      <c r="I599" s="111"/>
      <c r="J599" s="111"/>
      <c r="K599" s="111"/>
      <c r="L599" s="111"/>
      <c r="M599" s="111"/>
      <c r="N599" s="111"/>
    </row>
    <row r="600" spans="1:14" s="3" customFormat="1" x14ac:dyDescent="0.3">
      <c r="A600"/>
      <c r="B600"/>
      <c r="C600"/>
      <c r="D600"/>
      <c r="E600"/>
      <c r="G600" s="112"/>
      <c r="H600" s="111"/>
      <c r="I600" s="111"/>
      <c r="J600" s="111"/>
      <c r="K600" s="111"/>
      <c r="L600" s="111"/>
      <c r="M600" s="111"/>
      <c r="N600" s="111"/>
    </row>
    <row r="601" spans="1:14" s="3" customFormat="1" x14ac:dyDescent="0.3">
      <c r="A601"/>
      <c r="B601"/>
      <c r="C601"/>
      <c r="D601"/>
      <c r="E601"/>
      <c r="G601" s="112"/>
      <c r="H601" s="111"/>
      <c r="I601" s="111"/>
      <c r="J601" s="111"/>
      <c r="K601" s="111"/>
      <c r="L601" s="111"/>
      <c r="M601" s="111"/>
      <c r="N601" s="111"/>
    </row>
    <row r="602" spans="1:14" s="3" customFormat="1" x14ac:dyDescent="0.3">
      <c r="A602"/>
      <c r="B602"/>
      <c r="C602"/>
      <c r="D602"/>
      <c r="E602"/>
      <c r="G602" s="112"/>
      <c r="H602" s="111"/>
      <c r="I602" s="111"/>
      <c r="J602" s="111"/>
      <c r="K602" s="111"/>
      <c r="L602" s="111"/>
      <c r="M602" s="111"/>
      <c r="N602" s="111"/>
    </row>
    <row r="603" spans="1:14" s="3" customFormat="1" x14ac:dyDescent="0.3">
      <c r="A603"/>
      <c r="B603"/>
      <c r="C603"/>
      <c r="D603"/>
      <c r="E603"/>
      <c r="G603" s="112"/>
      <c r="H603" s="111"/>
      <c r="I603" s="111"/>
      <c r="J603" s="111"/>
      <c r="K603" s="111"/>
      <c r="L603" s="111"/>
      <c r="M603" s="111"/>
      <c r="N603" s="111"/>
    </row>
    <row r="604" spans="1:14" s="3" customFormat="1" x14ac:dyDescent="0.3">
      <c r="A604"/>
      <c r="B604"/>
      <c r="C604"/>
      <c r="D604"/>
      <c r="E604"/>
      <c r="G604" s="112"/>
      <c r="H604" s="111"/>
      <c r="I604" s="111"/>
      <c r="J604" s="111"/>
      <c r="K604" s="111"/>
      <c r="L604" s="111"/>
      <c r="M604" s="111"/>
      <c r="N604" s="111"/>
    </row>
    <row r="605" spans="1:14" s="3" customFormat="1" x14ac:dyDescent="0.3">
      <c r="A605"/>
      <c r="B605"/>
      <c r="C605"/>
      <c r="D605"/>
      <c r="E605"/>
      <c r="G605" s="112"/>
      <c r="H605" s="111"/>
      <c r="I605" s="111"/>
      <c r="J605" s="111"/>
      <c r="K605" s="111"/>
      <c r="L605" s="111"/>
      <c r="M605" s="111"/>
      <c r="N605" s="111"/>
    </row>
    <row r="606" spans="1:14" s="3" customFormat="1" x14ac:dyDescent="0.3">
      <c r="A606"/>
      <c r="B606"/>
      <c r="C606"/>
      <c r="D606"/>
      <c r="E606"/>
      <c r="G606" s="112"/>
      <c r="H606" s="111"/>
      <c r="I606" s="111"/>
      <c r="J606" s="111"/>
      <c r="K606" s="111"/>
      <c r="L606" s="111"/>
      <c r="M606" s="111"/>
      <c r="N606" s="111"/>
    </row>
    <row r="607" spans="1:14" s="3" customFormat="1" x14ac:dyDescent="0.3">
      <c r="A607"/>
      <c r="B607"/>
      <c r="C607"/>
      <c r="D607"/>
      <c r="E607"/>
      <c r="G607" s="112"/>
      <c r="H607" s="111"/>
      <c r="I607" s="111"/>
      <c r="J607" s="111"/>
      <c r="K607" s="111"/>
      <c r="L607" s="111"/>
      <c r="M607" s="111"/>
      <c r="N607" s="111"/>
    </row>
    <row r="608" spans="1:14" s="3" customFormat="1" x14ac:dyDescent="0.3">
      <c r="A608"/>
      <c r="B608"/>
      <c r="C608"/>
      <c r="D608"/>
      <c r="E608"/>
      <c r="G608" s="112"/>
      <c r="H608" s="111"/>
      <c r="I608" s="111"/>
      <c r="J608" s="111"/>
      <c r="K608" s="111"/>
      <c r="L608" s="111"/>
      <c r="M608" s="111"/>
      <c r="N608" s="111"/>
    </row>
    <row r="609" spans="1:14" s="3" customFormat="1" x14ac:dyDescent="0.3">
      <c r="A609"/>
      <c r="B609"/>
      <c r="C609"/>
      <c r="D609"/>
      <c r="E609"/>
      <c r="G609" s="112"/>
      <c r="H609" s="111"/>
      <c r="I609" s="111"/>
      <c r="J609" s="111"/>
      <c r="K609" s="111"/>
      <c r="L609" s="111"/>
      <c r="M609" s="111"/>
      <c r="N609" s="111"/>
    </row>
    <row r="610" spans="1:14" s="3" customFormat="1" x14ac:dyDescent="0.3">
      <c r="A610"/>
      <c r="B610"/>
      <c r="C610"/>
      <c r="D610"/>
      <c r="E610"/>
      <c r="G610" s="112"/>
      <c r="H610" s="111"/>
      <c r="I610" s="111"/>
      <c r="J610" s="111"/>
      <c r="K610" s="111"/>
      <c r="L610" s="111"/>
      <c r="M610" s="111"/>
      <c r="N610" s="111"/>
    </row>
    <row r="611" spans="1:14" s="3" customFormat="1" x14ac:dyDescent="0.3">
      <c r="A611"/>
      <c r="B611"/>
      <c r="C611"/>
      <c r="D611"/>
      <c r="E611"/>
      <c r="G611" s="112"/>
      <c r="H611" s="111"/>
      <c r="I611" s="111"/>
      <c r="J611" s="111"/>
      <c r="K611" s="111"/>
      <c r="L611" s="111"/>
      <c r="M611" s="111"/>
      <c r="N611" s="111"/>
    </row>
    <row r="612" spans="1:14" s="3" customFormat="1" x14ac:dyDescent="0.3">
      <c r="A612"/>
      <c r="B612"/>
      <c r="C612"/>
      <c r="D612"/>
      <c r="E612"/>
      <c r="G612" s="112"/>
      <c r="H612" s="111"/>
      <c r="I612" s="111"/>
      <c r="J612" s="111"/>
      <c r="K612" s="111"/>
      <c r="L612" s="111"/>
      <c r="M612" s="111"/>
      <c r="N612" s="111"/>
    </row>
    <row r="613" spans="1:14" s="3" customFormat="1" x14ac:dyDescent="0.3">
      <c r="A613"/>
      <c r="B613"/>
      <c r="C613"/>
      <c r="D613"/>
      <c r="E613"/>
      <c r="G613" s="112"/>
      <c r="H613" s="111"/>
      <c r="I613" s="111"/>
      <c r="J613" s="111"/>
      <c r="K613" s="111"/>
      <c r="L613" s="111"/>
      <c r="M613" s="111"/>
      <c r="N613" s="111"/>
    </row>
    <row r="614" spans="1:14" s="3" customFormat="1" x14ac:dyDescent="0.3">
      <c r="A614"/>
      <c r="B614"/>
      <c r="C614"/>
      <c r="D614"/>
      <c r="E614"/>
      <c r="G614" s="112"/>
      <c r="H614" s="111"/>
      <c r="I614" s="111"/>
      <c r="J614" s="111"/>
      <c r="K614" s="111"/>
      <c r="L614" s="111"/>
      <c r="M614" s="111"/>
      <c r="N614" s="111"/>
    </row>
    <row r="615" spans="1:14" s="3" customFormat="1" x14ac:dyDescent="0.3">
      <c r="A615"/>
      <c r="B615"/>
      <c r="C615"/>
      <c r="D615"/>
      <c r="E615"/>
      <c r="G615" s="112"/>
      <c r="H615" s="111"/>
      <c r="I615" s="111"/>
      <c r="J615" s="111"/>
      <c r="K615" s="111"/>
      <c r="L615" s="111"/>
      <c r="M615" s="111"/>
      <c r="N615" s="111"/>
    </row>
    <row r="616" spans="1:14" s="3" customFormat="1" x14ac:dyDescent="0.3">
      <c r="A616"/>
      <c r="B616"/>
      <c r="C616"/>
      <c r="D616"/>
      <c r="E616"/>
      <c r="G616" s="112"/>
      <c r="H616" s="111"/>
      <c r="I616" s="111"/>
      <c r="J616" s="111"/>
      <c r="K616" s="111"/>
      <c r="L616" s="111"/>
      <c r="M616" s="111"/>
      <c r="N616" s="111"/>
    </row>
    <row r="617" spans="1:14" s="3" customFormat="1" x14ac:dyDescent="0.3">
      <c r="A617"/>
      <c r="B617"/>
      <c r="C617"/>
      <c r="D617"/>
      <c r="E617"/>
      <c r="G617" s="112"/>
      <c r="H617" s="111"/>
      <c r="I617" s="111"/>
      <c r="J617" s="111"/>
      <c r="K617" s="111"/>
      <c r="L617" s="111"/>
      <c r="M617" s="111"/>
      <c r="N617" s="111"/>
    </row>
    <row r="618" spans="1:14" s="3" customFormat="1" x14ac:dyDescent="0.3">
      <c r="A618"/>
      <c r="B618"/>
      <c r="C618"/>
      <c r="D618"/>
      <c r="E618"/>
      <c r="G618" s="112"/>
      <c r="H618" s="111"/>
      <c r="I618" s="111"/>
      <c r="J618" s="111"/>
      <c r="K618" s="111"/>
      <c r="L618" s="111"/>
      <c r="M618" s="111"/>
      <c r="N618" s="111"/>
    </row>
    <row r="619" spans="1:14" s="3" customFormat="1" x14ac:dyDescent="0.3">
      <c r="A619"/>
      <c r="B619"/>
      <c r="C619"/>
      <c r="D619"/>
      <c r="E619"/>
      <c r="G619" s="112"/>
      <c r="H619" s="111"/>
      <c r="I619" s="111"/>
      <c r="J619" s="111"/>
      <c r="K619" s="111"/>
      <c r="L619" s="111"/>
      <c r="M619" s="111"/>
      <c r="N619" s="111"/>
    </row>
    <row r="620" spans="1:14" s="3" customFormat="1" x14ac:dyDescent="0.3">
      <c r="A620"/>
      <c r="B620"/>
      <c r="C620"/>
      <c r="D620"/>
      <c r="E620"/>
      <c r="G620" s="112"/>
      <c r="H620" s="111"/>
      <c r="I620" s="111"/>
      <c r="J620" s="111"/>
      <c r="K620" s="111"/>
      <c r="L620" s="111"/>
      <c r="M620" s="111"/>
      <c r="N620" s="111"/>
    </row>
    <row r="621" spans="1:14" s="3" customFormat="1" x14ac:dyDescent="0.3">
      <c r="A621"/>
      <c r="B621"/>
      <c r="C621"/>
      <c r="D621"/>
      <c r="E621"/>
      <c r="G621" s="112"/>
      <c r="H621" s="111"/>
      <c r="I621" s="111"/>
      <c r="J621" s="111"/>
      <c r="K621" s="111"/>
      <c r="L621" s="111"/>
      <c r="M621" s="111"/>
      <c r="N621" s="111"/>
    </row>
    <row r="622" spans="1:14" s="3" customFormat="1" x14ac:dyDescent="0.3">
      <c r="A622"/>
      <c r="B622"/>
      <c r="C622"/>
      <c r="D622"/>
      <c r="E622"/>
      <c r="G622" s="112"/>
      <c r="H622" s="111"/>
      <c r="I622" s="111"/>
      <c r="J622" s="111"/>
      <c r="K622" s="111"/>
      <c r="L622" s="111"/>
      <c r="M622" s="111"/>
      <c r="N622" s="111"/>
    </row>
    <row r="623" spans="1:14" s="3" customFormat="1" x14ac:dyDescent="0.3">
      <c r="A623"/>
      <c r="B623"/>
      <c r="C623"/>
      <c r="D623"/>
      <c r="E623"/>
      <c r="G623" s="112"/>
      <c r="H623" s="111"/>
      <c r="I623" s="111"/>
      <c r="J623" s="111"/>
      <c r="K623" s="111"/>
      <c r="L623" s="111"/>
      <c r="M623" s="111"/>
      <c r="N623" s="111"/>
    </row>
    <row r="624" spans="1:14" s="3" customFormat="1" x14ac:dyDescent="0.3">
      <c r="A624"/>
      <c r="B624"/>
      <c r="C624"/>
      <c r="D624"/>
      <c r="E624"/>
      <c r="G624" s="112"/>
      <c r="H624" s="111"/>
      <c r="I624" s="111"/>
      <c r="J624" s="111"/>
      <c r="K624" s="111"/>
      <c r="L624" s="111"/>
      <c r="M624" s="111"/>
      <c r="N624" s="111"/>
    </row>
    <row r="625" spans="1:14" s="3" customFormat="1" x14ac:dyDescent="0.3">
      <c r="A625"/>
      <c r="B625"/>
      <c r="C625"/>
      <c r="D625"/>
      <c r="E625"/>
      <c r="G625" s="112"/>
      <c r="H625" s="111"/>
      <c r="I625" s="111"/>
      <c r="J625" s="111"/>
      <c r="K625" s="111"/>
      <c r="L625" s="111"/>
      <c r="M625" s="111"/>
      <c r="N625" s="111"/>
    </row>
    <row r="626" spans="1:14" s="3" customFormat="1" x14ac:dyDescent="0.3">
      <c r="A626"/>
      <c r="B626"/>
      <c r="C626"/>
      <c r="D626"/>
      <c r="E626"/>
      <c r="G626" s="112"/>
      <c r="H626" s="111"/>
      <c r="I626" s="111"/>
      <c r="J626" s="111"/>
      <c r="K626" s="111"/>
      <c r="L626" s="111"/>
      <c r="M626" s="111"/>
      <c r="N626" s="111"/>
    </row>
    <row r="627" spans="1:14" s="3" customFormat="1" x14ac:dyDescent="0.3">
      <c r="A627"/>
      <c r="B627"/>
      <c r="C627"/>
      <c r="D627"/>
      <c r="E627"/>
      <c r="G627" s="112"/>
      <c r="H627" s="111"/>
      <c r="I627" s="111"/>
      <c r="J627" s="111"/>
      <c r="K627" s="111"/>
      <c r="L627" s="111"/>
      <c r="M627" s="111"/>
      <c r="N627" s="111"/>
    </row>
    <row r="628" spans="1:14" s="3" customFormat="1" x14ac:dyDescent="0.3">
      <c r="A628"/>
      <c r="B628"/>
      <c r="C628"/>
      <c r="D628"/>
      <c r="E628"/>
      <c r="G628" s="112"/>
      <c r="H628" s="111"/>
      <c r="I628" s="111"/>
      <c r="J628" s="111"/>
      <c r="K628" s="111"/>
      <c r="L628" s="111"/>
      <c r="M628" s="111"/>
      <c r="N628" s="111"/>
    </row>
    <row r="629" spans="1:14" s="3" customFormat="1" x14ac:dyDescent="0.3">
      <c r="A629"/>
      <c r="B629"/>
      <c r="C629"/>
      <c r="D629"/>
      <c r="E629"/>
      <c r="G629" s="112"/>
      <c r="H629" s="111"/>
      <c r="I629" s="111"/>
      <c r="J629" s="111"/>
      <c r="K629" s="111"/>
      <c r="L629" s="111"/>
      <c r="M629" s="111"/>
      <c r="N629" s="111"/>
    </row>
    <row r="630" spans="1:14" s="3" customFormat="1" x14ac:dyDescent="0.3">
      <c r="A630"/>
      <c r="B630"/>
      <c r="C630"/>
      <c r="D630"/>
      <c r="E630"/>
      <c r="G630" s="112"/>
      <c r="H630" s="111"/>
      <c r="I630" s="111"/>
      <c r="J630" s="111"/>
      <c r="K630" s="111"/>
      <c r="L630" s="111"/>
      <c r="M630" s="111"/>
      <c r="N630" s="111"/>
    </row>
    <row r="631" spans="1:14" s="3" customFormat="1" x14ac:dyDescent="0.3">
      <c r="A631"/>
      <c r="B631"/>
      <c r="C631"/>
      <c r="D631"/>
      <c r="E631"/>
      <c r="G631" s="112"/>
      <c r="H631" s="111"/>
      <c r="I631" s="111"/>
      <c r="J631" s="111"/>
      <c r="K631" s="111"/>
      <c r="L631" s="111"/>
      <c r="M631" s="111"/>
      <c r="N631" s="111"/>
    </row>
    <row r="632" spans="1:14" s="3" customFormat="1" x14ac:dyDescent="0.3">
      <c r="A632"/>
      <c r="B632"/>
      <c r="C632"/>
      <c r="D632"/>
      <c r="E632"/>
      <c r="G632" s="112"/>
      <c r="H632" s="111"/>
      <c r="I632" s="111"/>
      <c r="J632" s="111"/>
      <c r="K632" s="111"/>
      <c r="L632" s="111"/>
      <c r="M632" s="111"/>
      <c r="N632" s="111"/>
    </row>
    <row r="633" spans="1:14" s="3" customFormat="1" x14ac:dyDescent="0.3">
      <c r="A633"/>
      <c r="B633"/>
      <c r="C633"/>
      <c r="D633"/>
      <c r="E633"/>
      <c r="G633" s="112"/>
      <c r="H633" s="111"/>
      <c r="I633" s="111"/>
      <c r="J633" s="111"/>
      <c r="K633" s="111"/>
      <c r="L633" s="111"/>
      <c r="M633" s="111"/>
      <c r="N633" s="111"/>
    </row>
    <row r="634" spans="1:14" s="3" customFormat="1" x14ac:dyDescent="0.3">
      <c r="A634"/>
      <c r="B634"/>
      <c r="C634"/>
      <c r="D634"/>
      <c r="E634"/>
      <c r="G634" s="112"/>
      <c r="H634" s="111"/>
      <c r="I634" s="111"/>
      <c r="J634" s="111"/>
      <c r="K634" s="111"/>
      <c r="L634" s="111"/>
      <c r="M634" s="111"/>
      <c r="N634" s="111"/>
    </row>
    <row r="635" spans="1:14" s="3" customFormat="1" x14ac:dyDescent="0.3">
      <c r="A635"/>
      <c r="B635"/>
      <c r="C635"/>
      <c r="D635"/>
      <c r="E635"/>
      <c r="G635" s="112"/>
      <c r="H635" s="111"/>
      <c r="I635" s="111"/>
      <c r="J635" s="111"/>
      <c r="K635" s="111"/>
      <c r="L635" s="111"/>
      <c r="M635" s="111"/>
      <c r="N635" s="111"/>
    </row>
    <row r="636" spans="1:14" s="3" customFormat="1" x14ac:dyDescent="0.3">
      <c r="A636"/>
      <c r="B636"/>
      <c r="C636"/>
      <c r="D636"/>
      <c r="E636"/>
      <c r="G636" s="112"/>
      <c r="H636" s="111"/>
      <c r="I636" s="111"/>
      <c r="J636" s="111"/>
      <c r="K636" s="111"/>
      <c r="L636" s="111"/>
      <c r="M636" s="111"/>
      <c r="N636" s="111"/>
    </row>
    <row r="637" spans="1:14" s="3" customFormat="1" x14ac:dyDescent="0.3">
      <c r="A637"/>
      <c r="B637"/>
      <c r="C637"/>
      <c r="D637"/>
      <c r="E637"/>
      <c r="G637" s="112"/>
      <c r="H637" s="111"/>
      <c r="I637" s="111"/>
      <c r="J637" s="111"/>
      <c r="K637" s="111"/>
      <c r="L637" s="111"/>
      <c r="M637" s="111"/>
      <c r="N637" s="111"/>
    </row>
    <row r="638" spans="1:14" s="3" customFormat="1" x14ac:dyDescent="0.3">
      <c r="A638"/>
      <c r="B638"/>
      <c r="C638"/>
      <c r="D638"/>
      <c r="E638"/>
      <c r="G638" s="112"/>
      <c r="H638" s="111"/>
      <c r="I638" s="111"/>
      <c r="J638" s="111"/>
      <c r="K638" s="111"/>
      <c r="L638" s="111"/>
      <c r="M638" s="111"/>
      <c r="N638" s="111"/>
    </row>
    <row r="639" spans="1:14" s="3" customFormat="1" x14ac:dyDescent="0.3">
      <c r="A639"/>
      <c r="B639"/>
      <c r="C639"/>
      <c r="D639"/>
      <c r="E639"/>
      <c r="G639" s="112"/>
      <c r="H639" s="111"/>
      <c r="I639" s="111"/>
      <c r="J639" s="111"/>
      <c r="K639" s="111"/>
      <c r="L639" s="111"/>
      <c r="M639" s="111"/>
      <c r="N639" s="111"/>
    </row>
    <row r="640" spans="1:14" s="3" customFormat="1" x14ac:dyDescent="0.3">
      <c r="A640"/>
      <c r="B640"/>
      <c r="C640"/>
      <c r="D640"/>
      <c r="E640"/>
      <c r="G640" s="112"/>
      <c r="H640" s="111"/>
      <c r="I640" s="111"/>
      <c r="J640" s="111"/>
      <c r="K640" s="111"/>
      <c r="L640" s="111"/>
      <c r="M640" s="111"/>
      <c r="N640" s="111"/>
    </row>
    <row r="641" spans="1:14" s="3" customFormat="1" x14ac:dyDescent="0.3">
      <c r="A641"/>
      <c r="B641"/>
      <c r="C641"/>
      <c r="D641"/>
      <c r="E641"/>
      <c r="G641" s="112"/>
      <c r="H641" s="111"/>
      <c r="I641" s="111"/>
      <c r="J641" s="111"/>
      <c r="K641" s="111"/>
      <c r="L641" s="111"/>
      <c r="M641" s="111"/>
      <c r="N641" s="111"/>
    </row>
    <row r="642" spans="1:14" s="3" customFormat="1" x14ac:dyDescent="0.3">
      <c r="A642"/>
      <c r="B642"/>
      <c r="C642"/>
      <c r="D642"/>
      <c r="E642"/>
      <c r="G642" s="112"/>
      <c r="H642" s="111"/>
      <c r="I642" s="111"/>
      <c r="J642" s="111"/>
      <c r="K642" s="111"/>
      <c r="L642" s="111"/>
      <c r="M642" s="111"/>
      <c r="N642" s="111"/>
    </row>
    <row r="643" spans="1:14" s="3" customFormat="1" x14ac:dyDescent="0.3">
      <c r="A643"/>
      <c r="B643"/>
      <c r="C643"/>
      <c r="D643"/>
      <c r="E643"/>
      <c r="G643" s="112"/>
      <c r="H643" s="111"/>
      <c r="I643" s="111"/>
      <c r="J643" s="111"/>
      <c r="K643" s="111"/>
      <c r="L643" s="111"/>
      <c r="M643" s="111"/>
      <c r="N643" s="111"/>
    </row>
    <row r="644" spans="1:14" s="3" customFormat="1" x14ac:dyDescent="0.3">
      <c r="A644"/>
      <c r="B644"/>
      <c r="C644"/>
      <c r="D644"/>
      <c r="E644"/>
      <c r="G644" s="112"/>
      <c r="H644" s="111"/>
      <c r="I644" s="111"/>
      <c r="J644" s="111"/>
      <c r="K644" s="111"/>
      <c r="L644" s="111"/>
      <c r="M644" s="111"/>
      <c r="N644" s="111"/>
    </row>
    <row r="645" spans="1:14" s="3" customFormat="1" x14ac:dyDescent="0.3">
      <c r="A645"/>
      <c r="B645"/>
      <c r="C645"/>
      <c r="D645"/>
      <c r="E645"/>
      <c r="G645" s="112"/>
      <c r="H645" s="111"/>
      <c r="I645" s="111"/>
      <c r="J645" s="111"/>
      <c r="K645" s="111"/>
      <c r="L645" s="111"/>
      <c r="M645" s="111"/>
      <c r="N645" s="111"/>
    </row>
    <row r="646" spans="1:14" s="3" customFormat="1" x14ac:dyDescent="0.3">
      <c r="A646"/>
      <c r="B646"/>
      <c r="C646"/>
      <c r="D646"/>
      <c r="E646"/>
      <c r="G646" s="112"/>
      <c r="H646" s="111"/>
      <c r="I646" s="111"/>
      <c r="J646" s="111"/>
      <c r="K646" s="111"/>
      <c r="L646" s="111"/>
      <c r="M646" s="111"/>
      <c r="N646" s="111"/>
    </row>
    <row r="647" spans="1:14" s="3" customFormat="1" x14ac:dyDescent="0.3">
      <c r="A647"/>
      <c r="B647"/>
      <c r="C647"/>
      <c r="D647"/>
      <c r="E647"/>
      <c r="G647" s="112"/>
      <c r="H647" s="111"/>
      <c r="I647" s="111"/>
      <c r="J647" s="111"/>
      <c r="K647" s="111"/>
      <c r="L647" s="111"/>
      <c r="M647" s="111"/>
      <c r="N647" s="111"/>
    </row>
    <row r="648" spans="1:14" s="3" customFormat="1" x14ac:dyDescent="0.3">
      <c r="A648"/>
      <c r="B648"/>
      <c r="C648"/>
      <c r="D648"/>
      <c r="E648"/>
      <c r="G648" s="112"/>
      <c r="H648" s="111"/>
      <c r="I648" s="111"/>
      <c r="J648" s="111"/>
      <c r="K648" s="111"/>
      <c r="L648" s="111"/>
      <c r="M648" s="111"/>
      <c r="N648" s="111"/>
    </row>
    <row r="649" spans="1:14" s="3" customFormat="1" x14ac:dyDescent="0.3">
      <c r="A649"/>
      <c r="B649"/>
      <c r="C649"/>
      <c r="D649"/>
      <c r="E649"/>
      <c r="G649" s="112"/>
      <c r="H649" s="111"/>
      <c r="I649" s="111"/>
      <c r="J649" s="111"/>
      <c r="K649" s="111"/>
      <c r="L649" s="111"/>
      <c r="M649" s="111"/>
      <c r="N649" s="111"/>
    </row>
    <row r="650" spans="1:14" s="3" customFormat="1" x14ac:dyDescent="0.3">
      <c r="A650"/>
      <c r="B650"/>
      <c r="C650"/>
      <c r="D650"/>
      <c r="E650"/>
      <c r="G650" s="112"/>
      <c r="H650" s="111"/>
      <c r="I650" s="111"/>
      <c r="J650" s="111"/>
      <c r="K650" s="111"/>
      <c r="L650" s="111"/>
      <c r="M650" s="111"/>
      <c r="N650" s="111"/>
    </row>
    <row r="651" spans="1:14" s="3" customFormat="1" x14ac:dyDescent="0.3">
      <c r="A651"/>
      <c r="B651"/>
      <c r="C651"/>
      <c r="D651"/>
      <c r="E651"/>
      <c r="G651" s="112"/>
      <c r="H651" s="111"/>
      <c r="I651" s="111"/>
      <c r="J651" s="111"/>
      <c r="K651" s="111"/>
      <c r="L651" s="111"/>
      <c r="M651" s="111"/>
      <c r="N651" s="111"/>
    </row>
    <row r="652" spans="1:14" s="3" customFormat="1" x14ac:dyDescent="0.3">
      <c r="A652"/>
      <c r="B652"/>
      <c r="C652"/>
      <c r="D652"/>
      <c r="E652"/>
      <c r="G652" s="112"/>
      <c r="H652" s="111"/>
      <c r="I652" s="111"/>
      <c r="J652" s="111"/>
      <c r="K652" s="111"/>
      <c r="L652" s="111"/>
      <c r="M652" s="111"/>
      <c r="N652" s="111"/>
    </row>
    <row r="653" spans="1:14" s="3" customFormat="1" x14ac:dyDescent="0.3">
      <c r="A653"/>
      <c r="B653"/>
      <c r="C653"/>
      <c r="D653"/>
      <c r="E653"/>
      <c r="G653" s="112"/>
      <c r="H653" s="111"/>
      <c r="I653" s="111"/>
      <c r="J653" s="111"/>
      <c r="K653" s="111"/>
      <c r="L653" s="111"/>
      <c r="M653" s="111"/>
      <c r="N653" s="111"/>
    </row>
    <row r="654" spans="1:14" s="3" customFormat="1" x14ac:dyDescent="0.3">
      <c r="A654"/>
      <c r="B654"/>
      <c r="C654"/>
      <c r="D654"/>
      <c r="E654"/>
      <c r="G654" s="112"/>
      <c r="H654" s="111"/>
      <c r="I654" s="111"/>
      <c r="J654" s="111"/>
      <c r="K654" s="111"/>
      <c r="L654" s="111"/>
      <c r="M654" s="111"/>
      <c r="N654" s="111"/>
    </row>
    <row r="655" spans="1:14" s="3" customFormat="1" x14ac:dyDescent="0.3">
      <c r="A655"/>
      <c r="B655"/>
      <c r="C655"/>
      <c r="D655"/>
      <c r="E655"/>
      <c r="G655" s="112"/>
      <c r="H655" s="111"/>
      <c r="I655" s="111"/>
      <c r="J655" s="111"/>
      <c r="K655" s="111"/>
      <c r="L655" s="111"/>
      <c r="M655" s="111"/>
      <c r="N655" s="111"/>
    </row>
    <row r="656" spans="1:14" s="3" customFormat="1" x14ac:dyDescent="0.3">
      <c r="A656"/>
      <c r="B656"/>
      <c r="C656"/>
      <c r="D656"/>
      <c r="E656"/>
      <c r="G656" s="112"/>
      <c r="H656" s="111"/>
      <c r="I656" s="111"/>
      <c r="J656" s="111"/>
      <c r="K656" s="111"/>
      <c r="L656" s="111"/>
      <c r="M656" s="111"/>
      <c r="N656" s="111"/>
    </row>
    <row r="657" spans="1:14" s="3" customFormat="1" x14ac:dyDescent="0.3">
      <c r="A657"/>
      <c r="B657"/>
      <c r="C657"/>
      <c r="D657"/>
      <c r="E657"/>
      <c r="G657" s="112"/>
      <c r="H657" s="111"/>
      <c r="I657" s="111"/>
      <c r="J657" s="111"/>
      <c r="K657" s="111"/>
      <c r="L657" s="111"/>
      <c r="M657" s="111"/>
      <c r="N657" s="111"/>
    </row>
    <row r="658" spans="1:14" s="3" customFormat="1" x14ac:dyDescent="0.3">
      <c r="A658"/>
      <c r="B658"/>
      <c r="C658"/>
      <c r="D658"/>
      <c r="E658"/>
      <c r="G658" s="112"/>
      <c r="H658" s="111"/>
      <c r="I658" s="111"/>
      <c r="J658" s="111"/>
      <c r="K658" s="111"/>
      <c r="L658" s="111"/>
      <c r="M658" s="111"/>
      <c r="N658" s="111"/>
    </row>
    <row r="659" spans="1:14" s="3" customFormat="1" x14ac:dyDescent="0.3">
      <c r="A659"/>
      <c r="B659"/>
      <c r="C659"/>
      <c r="D659"/>
      <c r="E659"/>
      <c r="G659" s="112"/>
      <c r="H659" s="111"/>
      <c r="I659" s="111"/>
      <c r="J659" s="111"/>
      <c r="K659" s="111"/>
      <c r="L659" s="111"/>
      <c r="M659" s="111"/>
      <c r="N659" s="111"/>
    </row>
    <row r="660" spans="1:14" s="3" customFormat="1" x14ac:dyDescent="0.3">
      <c r="A660"/>
      <c r="B660"/>
      <c r="C660"/>
      <c r="D660"/>
      <c r="E660"/>
      <c r="G660" s="112"/>
      <c r="H660" s="111"/>
      <c r="I660" s="111"/>
      <c r="J660" s="111"/>
      <c r="K660" s="111"/>
      <c r="L660" s="111"/>
      <c r="M660" s="111"/>
      <c r="N660" s="111"/>
    </row>
    <row r="661" spans="1:14" s="3" customFormat="1" x14ac:dyDescent="0.3">
      <c r="A661"/>
      <c r="B661"/>
      <c r="C661"/>
      <c r="D661"/>
      <c r="E661"/>
      <c r="G661" s="112"/>
      <c r="H661" s="111"/>
      <c r="I661" s="111"/>
      <c r="J661" s="111"/>
      <c r="K661" s="111"/>
      <c r="L661" s="111"/>
      <c r="M661" s="111"/>
      <c r="N661" s="111"/>
    </row>
    <row r="662" spans="1:14" s="3" customFormat="1" x14ac:dyDescent="0.3">
      <c r="A662"/>
      <c r="B662"/>
      <c r="C662"/>
      <c r="D662"/>
      <c r="E662"/>
      <c r="G662" s="112"/>
      <c r="H662" s="111"/>
      <c r="I662" s="111"/>
      <c r="J662" s="111"/>
      <c r="K662" s="111"/>
      <c r="L662" s="111"/>
      <c r="M662" s="111"/>
      <c r="N662" s="111"/>
    </row>
    <row r="663" spans="1:14" s="3" customFormat="1" x14ac:dyDescent="0.3">
      <c r="A663"/>
      <c r="B663"/>
      <c r="C663"/>
      <c r="D663"/>
      <c r="E663"/>
      <c r="G663" s="112"/>
      <c r="H663" s="111"/>
      <c r="I663" s="111"/>
      <c r="J663" s="111"/>
      <c r="K663" s="111"/>
      <c r="L663" s="111"/>
      <c r="M663" s="111"/>
      <c r="N663" s="111"/>
    </row>
    <row r="664" spans="1:14" s="3" customFormat="1" x14ac:dyDescent="0.3">
      <c r="A664"/>
      <c r="B664"/>
      <c r="C664"/>
      <c r="D664"/>
      <c r="E664"/>
      <c r="G664" s="112"/>
      <c r="H664" s="111"/>
      <c r="I664" s="111"/>
      <c r="J664" s="111"/>
      <c r="K664" s="111"/>
      <c r="L664" s="111"/>
      <c r="M664" s="111"/>
      <c r="N664" s="111"/>
    </row>
    <row r="665" spans="1:14" s="3" customFormat="1" x14ac:dyDescent="0.3">
      <c r="A665"/>
      <c r="B665"/>
      <c r="C665"/>
      <c r="D665"/>
      <c r="E665"/>
      <c r="G665" s="112"/>
      <c r="H665" s="111"/>
      <c r="I665" s="111"/>
      <c r="J665" s="111"/>
      <c r="K665" s="111"/>
      <c r="L665" s="111"/>
      <c r="M665" s="111"/>
      <c r="N665" s="111"/>
    </row>
    <row r="666" spans="1:14" s="3" customFormat="1" x14ac:dyDescent="0.3">
      <c r="A666"/>
      <c r="B666"/>
      <c r="C666"/>
      <c r="D666"/>
      <c r="E666"/>
      <c r="G666" s="112"/>
      <c r="H666" s="111"/>
      <c r="I666" s="111"/>
      <c r="J666" s="111"/>
      <c r="K666" s="111"/>
      <c r="L666" s="111"/>
      <c r="M666" s="111"/>
      <c r="N666" s="111"/>
    </row>
    <row r="667" spans="1:14" s="3" customFormat="1" x14ac:dyDescent="0.3">
      <c r="A667"/>
      <c r="B667"/>
      <c r="C667"/>
      <c r="D667"/>
      <c r="E667"/>
      <c r="G667" s="112"/>
      <c r="H667" s="111"/>
      <c r="I667" s="111"/>
      <c r="J667" s="111"/>
      <c r="K667" s="111"/>
      <c r="L667" s="111"/>
      <c r="M667" s="111"/>
      <c r="N667" s="111"/>
    </row>
    <row r="668" spans="1:14" s="3" customFormat="1" x14ac:dyDescent="0.3">
      <c r="A668"/>
      <c r="B668"/>
      <c r="C668"/>
      <c r="D668"/>
      <c r="E668"/>
      <c r="G668" s="112"/>
      <c r="H668" s="111"/>
      <c r="I668" s="111"/>
      <c r="J668" s="111"/>
      <c r="K668" s="111"/>
      <c r="L668" s="111"/>
      <c r="M668" s="111"/>
      <c r="N668" s="111"/>
    </row>
    <row r="669" spans="1:14" s="3" customFormat="1" x14ac:dyDescent="0.3">
      <c r="A669"/>
      <c r="B669"/>
      <c r="C669"/>
      <c r="D669"/>
      <c r="E669"/>
      <c r="G669" s="112"/>
      <c r="H669" s="111"/>
      <c r="I669" s="111"/>
      <c r="J669" s="111"/>
      <c r="K669" s="111"/>
      <c r="L669" s="111"/>
      <c r="M669" s="111"/>
      <c r="N669" s="111"/>
    </row>
    <row r="670" spans="1:14" s="3" customFormat="1" x14ac:dyDescent="0.3">
      <c r="A670"/>
      <c r="B670"/>
      <c r="C670"/>
      <c r="D670"/>
      <c r="E670"/>
      <c r="G670" s="112"/>
      <c r="H670" s="111"/>
      <c r="I670" s="111"/>
      <c r="J670" s="111"/>
      <c r="K670" s="111"/>
      <c r="L670" s="111"/>
      <c r="M670" s="111"/>
      <c r="N670" s="111"/>
    </row>
    <row r="671" spans="1:14" s="3" customFormat="1" x14ac:dyDescent="0.3">
      <c r="A671"/>
      <c r="B671"/>
      <c r="C671"/>
      <c r="D671"/>
      <c r="E671"/>
      <c r="G671" s="112"/>
      <c r="H671" s="111"/>
      <c r="I671" s="111"/>
      <c r="J671" s="111"/>
      <c r="K671" s="111"/>
      <c r="L671" s="111"/>
      <c r="M671" s="111"/>
      <c r="N671" s="111"/>
    </row>
    <row r="672" spans="1:14" s="3" customFormat="1" x14ac:dyDescent="0.3">
      <c r="A672"/>
      <c r="B672"/>
      <c r="C672"/>
      <c r="D672"/>
      <c r="E672"/>
      <c r="G672" s="112"/>
      <c r="H672" s="111"/>
      <c r="I672" s="111"/>
      <c r="J672" s="111"/>
      <c r="K672" s="111"/>
      <c r="L672" s="111"/>
      <c r="M672" s="111"/>
      <c r="N672" s="111"/>
    </row>
    <row r="673" spans="1:14" s="3" customFormat="1" x14ac:dyDescent="0.3">
      <c r="A673"/>
      <c r="B673"/>
      <c r="C673"/>
      <c r="D673"/>
      <c r="E673"/>
      <c r="G673" s="112"/>
      <c r="H673" s="111"/>
      <c r="I673" s="111"/>
      <c r="J673" s="111"/>
      <c r="K673" s="111"/>
      <c r="L673" s="111"/>
      <c r="M673" s="111"/>
      <c r="N673" s="111"/>
    </row>
    <row r="674" spans="1:14" s="3" customFormat="1" x14ac:dyDescent="0.3">
      <c r="A674"/>
      <c r="B674"/>
      <c r="C674"/>
      <c r="D674"/>
      <c r="E674"/>
      <c r="G674" s="112"/>
      <c r="H674" s="111"/>
      <c r="I674" s="111"/>
      <c r="J674" s="111"/>
      <c r="K674" s="111"/>
      <c r="L674" s="111"/>
      <c r="M674" s="111"/>
      <c r="N674" s="111"/>
    </row>
    <row r="675" spans="1:14" s="3" customFormat="1" x14ac:dyDescent="0.3">
      <c r="A675"/>
      <c r="B675"/>
      <c r="C675"/>
      <c r="D675"/>
      <c r="E675"/>
      <c r="G675" s="112"/>
      <c r="H675" s="111"/>
      <c r="I675" s="111"/>
      <c r="J675" s="111"/>
      <c r="K675" s="111"/>
      <c r="L675" s="111"/>
      <c r="M675" s="111"/>
      <c r="N675" s="111"/>
    </row>
    <row r="676" spans="1:14" s="3" customFormat="1" x14ac:dyDescent="0.3">
      <c r="A676"/>
      <c r="B676"/>
      <c r="C676"/>
      <c r="D676"/>
      <c r="E676"/>
      <c r="G676" s="112"/>
      <c r="H676" s="111"/>
      <c r="I676" s="111"/>
      <c r="J676" s="111"/>
      <c r="K676" s="111"/>
      <c r="L676" s="111"/>
      <c r="M676" s="111"/>
      <c r="N676" s="111"/>
    </row>
    <row r="677" spans="1:14" s="3" customFormat="1" x14ac:dyDescent="0.3">
      <c r="A677"/>
      <c r="B677"/>
      <c r="C677"/>
      <c r="D677"/>
      <c r="E677"/>
      <c r="G677" s="112"/>
      <c r="H677" s="111"/>
      <c r="I677" s="111"/>
      <c r="J677" s="111"/>
      <c r="K677" s="111"/>
      <c r="L677" s="111"/>
      <c r="M677" s="111"/>
      <c r="N677" s="111"/>
    </row>
    <row r="678" spans="1:14" s="3" customFormat="1" x14ac:dyDescent="0.3">
      <c r="A678"/>
      <c r="B678"/>
      <c r="C678"/>
      <c r="D678"/>
      <c r="E678"/>
      <c r="G678" s="112"/>
      <c r="H678" s="111"/>
      <c r="I678" s="111"/>
      <c r="J678" s="111"/>
      <c r="K678" s="111"/>
      <c r="L678" s="111"/>
      <c r="M678" s="111"/>
      <c r="N678" s="111"/>
    </row>
    <row r="679" spans="1:14" s="3" customFormat="1" x14ac:dyDescent="0.3">
      <c r="A679"/>
      <c r="B679"/>
      <c r="C679"/>
      <c r="D679"/>
      <c r="E679"/>
      <c r="G679" s="112"/>
      <c r="H679" s="111"/>
      <c r="I679" s="111"/>
      <c r="J679" s="111"/>
      <c r="K679" s="111"/>
      <c r="L679" s="111"/>
      <c r="M679" s="111"/>
      <c r="N679" s="111"/>
    </row>
    <row r="680" spans="1:14" s="3" customFormat="1" x14ac:dyDescent="0.3">
      <c r="A680"/>
      <c r="B680"/>
      <c r="C680"/>
      <c r="D680"/>
      <c r="E680"/>
      <c r="G680" s="112"/>
      <c r="H680" s="111"/>
      <c r="I680" s="111"/>
      <c r="J680" s="111"/>
      <c r="K680" s="111"/>
      <c r="L680" s="111"/>
      <c r="M680" s="111"/>
      <c r="N680" s="111"/>
    </row>
    <row r="681" spans="1:14" s="3" customFormat="1" x14ac:dyDescent="0.3">
      <c r="A681"/>
      <c r="B681"/>
      <c r="C681"/>
      <c r="D681"/>
      <c r="E681"/>
      <c r="G681" s="112"/>
      <c r="H681" s="111"/>
      <c r="I681" s="111"/>
      <c r="J681" s="111"/>
      <c r="K681" s="111"/>
      <c r="L681" s="111"/>
      <c r="M681" s="111"/>
      <c r="N681" s="111"/>
    </row>
    <row r="682" spans="1:14" s="3" customFormat="1" x14ac:dyDescent="0.3">
      <c r="A682"/>
      <c r="B682"/>
      <c r="C682"/>
      <c r="D682"/>
      <c r="E682"/>
      <c r="G682" s="112"/>
      <c r="H682" s="111"/>
      <c r="I682" s="111"/>
      <c r="J682" s="111"/>
      <c r="K682" s="111"/>
      <c r="L682" s="111"/>
      <c r="M682" s="111"/>
      <c r="N682" s="111"/>
    </row>
    <row r="683" spans="1:14" s="3" customFormat="1" x14ac:dyDescent="0.3">
      <c r="A683"/>
      <c r="B683"/>
      <c r="C683"/>
      <c r="D683"/>
      <c r="E683"/>
      <c r="G683" s="112"/>
      <c r="H683" s="111"/>
      <c r="I683" s="111"/>
      <c r="J683" s="111"/>
      <c r="K683" s="111"/>
      <c r="L683" s="111"/>
      <c r="M683" s="111"/>
      <c r="N683" s="111"/>
    </row>
    <row r="684" spans="1:14" s="3" customFormat="1" x14ac:dyDescent="0.3">
      <c r="A684"/>
      <c r="B684"/>
      <c r="C684"/>
      <c r="D684"/>
      <c r="E684"/>
      <c r="G684" s="112"/>
      <c r="H684" s="111"/>
      <c r="I684" s="111"/>
      <c r="J684" s="111"/>
      <c r="K684" s="111"/>
      <c r="L684" s="111"/>
      <c r="M684" s="111"/>
      <c r="N684" s="111"/>
    </row>
    <row r="685" spans="1:14" s="3" customFormat="1" x14ac:dyDescent="0.3">
      <c r="A685"/>
      <c r="B685"/>
      <c r="C685"/>
      <c r="D685"/>
      <c r="E685"/>
      <c r="G685" s="112"/>
      <c r="H685" s="111"/>
      <c r="I685" s="111"/>
      <c r="J685" s="111"/>
      <c r="K685" s="111"/>
      <c r="L685" s="111"/>
      <c r="M685" s="111"/>
      <c r="N685" s="111"/>
    </row>
    <row r="686" spans="1:14" s="3" customFormat="1" x14ac:dyDescent="0.3">
      <c r="A686"/>
      <c r="B686"/>
      <c r="C686"/>
      <c r="D686"/>
      <c r="E686"/>
      <c r="G686" s="112"/>
      <c r="H686" s="111"/>
      <c r="I686" s="111"/>
      <c r="J686" s="111"/>
      <c r="K686" s="111"/>
      <c r="L686" s="111"/>
      <c r="M686" s="111"/>
      <c r="N686" s="111"/>
    </row>
    <row r="687" spans="1:14" s="3" customFormat="1" x14ac:dyDescent="0.3">
      <c r="A687"/>
      <c r="B687"/>
      <c r="C687"/>
      <c r="D687"/>
      <c r="E687"/>
      <c r="G687" s="112"/>
      <c r="H687" s="111"/>
      <c r="I687" s="111"/>
      <c r="J687" s="111"/>
      <c r="K687" s="111"/>
      <c r="L687" s="111"/>
      <c r="M687" s="111"/>
      <c r="N687" s="111"/>
    </row>
    <row r="688" spans="1:14" s="3" customFormat="1" x14ac:dyDescent="0.3">
      <c r="A688"/>
      <c r="B688"/>
      <c r="C688"/>
      <c r="D688"/>
      <c r="E688"/>
      <c r="G688" s="112"/>
      <c r="H688" s="111"/>
      <c r="I688" s="111"/>
      <c r="J688" s="111"/>
      <c r="K688" s="111"/>
      <c r="L688" s="111"/>
      <c r="M688" s="111"/>
      <c r="N688" s="111"/>
    </row>
    <row r="689" spans="1:14" s="3" customFormat="1" x14ac:dyDescent="0.3">
      <c r="A689"/>
      <c r="B689"/>
      <c r="C689"/>
      <c r="D689"/>
      <c r="E689"/>
      <c r="G689" s="112"/>
      <c r="H689" s="111"/>
      <c r="I689" s="111"/>
      <c r="J689" s="111"/>
      <c r="K689" s="111"/>
      <c r="L689" s="111"/>
      <c r="M689" s="111"/>
      <c r="N689" s="111"/>
    </row>
    <row r="690" spans="1:14" s="3" customFormat="1" x14ac:dyDescent="0.3">
      <c r="A690"/>
      <c r="B690"/>
      <c r="C690"/>
      <c r="D690"/>
      <c r="E690"/>
      <c r="G690" s="112"/>
      <c r="H690" s="111"/>
      <c r="I690" s="111"/>
      <c r="J690" s="111"/>
      <c r="K690" s="111"/>
      <c r="L690" s="111"/>
      <c r="M690" s="111"/>
      <c r="N690" s="111"/>
    </row>
    <row r="691" spans="1:14" s="3" customFormat="1" x14ac:dyDescent="0.3">
      <c r="A691"/>
      <c r="B691"/>
      <c r="C691"/>
      <c r="D691"/>
      <c r="E691"/>
      <c r="G691" s="112"/>
      <c r="H691" s="111"/>
      <c r="I691" s="111"/>
      <c r="J691" s="111"/>
      <c r="K691" s="111"/>
      <c r="L691" s="111"/>
      <c r="M691" s="111"/>
      <c r="N691" s="111"/>
    </row>
    <row r="692" spans="1:14" s="3" customFormat="1" x14ac:dyDescent="0.3">
      <c r="A692"/>
      <c r="B692"/>
      <c r="C692"/>
      <c r="D692"/>
      <c r="E692"/>
      <c r="G692" s="112"/>
      <c r="H692" s="111"/>
      <c r="I692" s="111"/>
      <c r="J692" s="111"/>
      <c r="K692" s="111"/>
      <c r="L692" s="111"/>
      <c r="M692" s="111"/>
      <c r="N692" s="111"/>
    </row>
    <row r="693" spans="1:14" s="3" customFormat="1" x14ac:dyDescent="0.3">
      <c r="A693"/>
      <c r="B693"/>
      <c r="C693"/>
      <c r="D693"/>
      <c r="E693"/>
      <c r="G693" s="112"/>
      <c r="H693" s="111"/>
      <c r="I693" s="111"/>
      <c r="J693" s="111"/>
      <c r="K693" s="111"/>
      <c r="L693" s="111"/>
      <c r="M693" s="111"/>
      <c r="N693" s="111"/>
    </row>
    <row r="694" spans="1:14" s="3" customFormat="1" x14ac:dyDescent="0.3">
      <c r="A694"/>
      <c r="B694"/>
      <c r="C694"/>
      <c r="D694"/>
      <c r="E694"/>
      <c r="G694" s="112"/>
      <c r="H694" s="111"/>
      <c r="I694" s="111"/>
      <c r="J694" s="111"/>
      <c r="K694" s="111"/>
      <c r="L694" s="111"/>
      <c r="M694" s="111"/>
      <c r="N694" s="111"/>
    </row>
    <row r="695" spans="1:14" s="3" customFormat="1" x14ac:dyDescent="0.3">
      <c r="A695"/>
      <c r="B695"/>
      <c r="C695"/>
      <c r="D695"/>
      <c r="E695"/>
      <c r="G695" s="112"/>
      <c r="H695" s="111"/>
      <c r="I695" s="111"/>
      <c r="J695" s="111"/>
      <c r="K695" s="111"/>
      <c r="L695" s="111"/>
      <c r="M695" s="111"/>
      <c r="N695" s="111"/>
    </row>
    <row r="696" spans="1:14" s="3" customFormat="1" x14ac:dyDescent="0.3">
      <c r="A696"/>
      <c r="B696"/>
      <c r="C696"/>
      <c r="D696"/>
      <c r="E696"/>
      <c r="G696" s="112"/>
      <c r="H696" s="111"/>
      <c r="I696" s="111"/>
      <c r="J696" s="111"/>
      <c r="K696" s="111"/>
      <c r="L696" s="111"/>
      <c r="M696" s="111"/>
      <c r="N696" s="111"/>
    </row>
    <row r="697" spans="1:14" s="3" customFormat="1" x14ac:dyDescent="0.3">
      <c r="A697"/>
      <c r="B697"/>
      <c r="C697"/>
      <c r="D697"/>
      <c r="E697"/>
      <c r="G697" s="112"/>
      <c r="H697" s="111"/>
      <c r="I697" s="111"/>
      <c r="J697" s="111"/>
      <c r="K697" s="111"/>
      <c r="L697" s="111"/>
      <c r="M697" s="111"/>
      <c r="N697" s="111"/>
    </row>
    <row r="698" spans="1:14" s="3" customFormat="1" x14ac:dyDescent="0.3">
      <c r="A698"/>
      <c r="B698"/>
      <c r="C698"/>
      <c r="D698"/>
      <c r="E698"/>
      <c r="G698" s="112"/>
      <c r="H698" s="111"/>
      <c r="I698" s="111"/>
      <c r="J698" s="111"/>
      <c r="K698" s="111"/>
      <c r="L698" s="111"/>
      <c r="M698" s="111"/>
      <c r="N698" s="111"/>
    </row>
    <row r="699" spans="1:14" s="3" customFormat="1" x14ac:dyDescent="0.3">
      <c r="A699"/>
      <c r="B699"/>
      <c r="C699"/>
      <c r="D699"/>
      <c r="E699"/>
      <c r="G699" s="112"/>
      <c r="H699" s="111"/>
      <c r="I699" s="111"/>
      <c r="J699" s="111"/>
      <c r="K699" s="111"/>
      <c r="L699" s="111"/>
      <c r="M699" s="111"/>
      <c r="N699" s="111"/>
    </row>
    <row r="700" spans="1:14" s="3" customFormat="1" x14ac:dyDescent="0.3">
      <c r="A700"/>
      <c r="B700"/>
      <c r="C700"/>
      <c r="D700"/>
      <c r="E700"/>
      <c r="G700" s="112"/>
      <c r="H700" s="111"/>
      <c r="I700" s="111"/>
      <c r="J700" s="111"/>
      <c r="K700" s="111"/>
      <c r="L700" s="111"/>
      <c r="M700" s="111"/>
      <c r="N700" s="111"/>
    </row>
    <row r="701" spans="1:14" s="3" customFormat="1" x14ac:dyDescent="0.3">
      <c r="A701"/>
      <c r="B701"/>
      <c r="C701"/>
      <c r="D701"/>
      <c r="E701"/>
      <c r="G701" s="112"/>
      <c r="H701" s="111"/>
      <c r="I701" s="111"/>
      <c r="J701" s="111"/>
      <c r="K701" s="111"/>
      <c r="L701" s="111"/>
      <c r="M701" s="111"/>
      <c r="N701" s="111"/>
    </row>
    <row r="702" spans="1:14" s="3" customFormat="1" x14ac:dyDescent="0.3">
      <c r="A702"/>
      <c r="B702"/>
      <c r="C702"/>
      <c r="D702"/>
      <c r="E702"/>
      <c r="G702" s="112"/>
      <c r="H702" s="111"/>
      <c r="I702" s="111"/>
      <c r="J702" s="111"/>
      <c r="K702" s="111"/>
      <c r="L702" s="111"/>
      <c r="M702" s="111"/>
      <c r="N702" s="111"/>
    </row>
    <row r="703" spans="1:14" s="3" customFormat="1" x14ac:dyDescent="0.3">
      <c r="A703"/>
      <c r="B703"/>
      <c r="C703"/>
      <c r="D703"/>
      <c r="E703"/>
      <c r="G703" s="112"/>
      <c r="H703" s="111"/>
      <c r="I703" s="111"/>
      <c r="J703" s="111"/>
      <c r="K703" s="111"/>
      <c r="L703" s="111"/>
      <c r="M703" s="111"/>
      <c r="N703" s="111"/>
    </row>
    <row r="704" spans="1:14" s="3" customFormat="1" x14ac:dyDescent="0.3">
      <c r="A704"/>
      <c r="B704"/>
      <c r="C704"/>
      <c r="D704"/>
      <c r="E704"/>
      <c r="G704" s="112"/>
      <c r="H704" s="111"/>
      <c r="I704" s="111"/>
      <c r="J704" s="111"/>
      <c r="K704" s="111"/>
      <c r="L704" s="111"/>
      <c r="M704" s="111"/>
      <c r="N704" s="111"/>
    </row>
    <row r="705" spans="1:14" s="3" customFormat="1" x14ac:dyDescent="0.3">
      <c r="A705"/>
      <c r="B705"/>
      <c r="C705"/>
      <c r="D705"/>
      <c r="E705"/>
      <c r="G705" s="112"/>
      <c r="H705" s="111"/>
      <c r="I705" s="111"/>
      <c r="J705" s="111"/>
      <c r="K705" s="111"/>
      <c r="L705" s="111"/>
      <c r="M705" s="111"/>
      <c r="N705" s="111"/>
    </row>
    <row r="706" spans="1:14" s="3" customFormat="1" x14ac:dyDescent="0.3">
      <c r="A706"/>
      <c r="B706"/>
      <c r="C706"/>
      <c r="D706"/>
      <c r="E706"/>
      <c r="G706" s="112"/>
      <c r="H706" s="111"/>
      <c r="I706" s="111"/>
      <c r="J706" s="111"/>
      <c r="K706" s="111"/>
      <c r="L706" s="111"/>
      <c r="M706" s="111"/>
      <c r="N706" s="111"/>
    </row>
    <row r="707" spans="1:14" s="3" customFormat="1" x14ac:dyDescent="0.3">
      <c r="A707"/>
      <c r="B707"/>
      <c r="C707"/>
      <c r="D707"/>
      <c r="E707"/>
      <c r="G707" s="112"/>
      <c r="H707" s="111"/>
      <c r="I707" s="111"/>
      <c r="J707" s="111"/>
      <c r="K707" s="111"/>
      <c r="L707" s="111"/>
      <c r="M707" s="111"/>
      <c r="N707" s="111"/>
    </row>
    <row r="708" spans="1:14" s="3" customFormat="1" x14ac:dyDescent="0.3">
      <c r="A708"/>
      <c r="B708"/>
      <c r="C708"/>
      <c r="D708"/>
      <c r="E708"/>
      <c r="G708" s="112"/>
      <c r="H708" s="111"/>
      <c r="I708" s="111"/>
      <c r="J708" s="111"/>
      <c r="K708" s="111"/>
      <c r="L708" s="111"/>
      <c r="M708" s="111"/>
      <c r="N708" s="111"/>
    </row>
    <row r="709" spans="1:14" s="3" customFormat="1" x14ac:dyDescent="0.3">
      <c r="A709"/>
      <c r="B709"/>
      <c r="C709"/>
      <c r="D709"/>
      <c r="E709"/>
      <c r="G709" s="112"/>
      <c r="H709" s="111"/>
      <c r="I709" s="111"/>
      <c r="J709" s="111"/>
      <c r="K709" s="111"/>
      <c r="L709" s="111"/>
      <c r="M709" s="111"/>
      <c r="N709" s="111"/>
    </row>
    <row r="710" spans="1:14" s="3" customFormat="1" x14ac:dyDescent="0.3">
      <c r="A710"/>
      <c r="B710"/>
      <c r="C710"/>
      <c r="D710"/>
      <c r="E710"/>
      <c r="G710" s="112"/>
      <c r="H710" s="111"/>
      <c r="I710" s="111"/>
      <c r="J710" s="111"/>
      <c r="K710" s="111"/>
      <c r="L710" s="111"/>
      <c r="M710" s="111"/>
      <c r="N710" s="111"/>
    </row>
    <row r="711" spans="1:14" s="3" customFormat="1" x14ac:dyDescent="0.3">
      <c r="A711"/>
      <c r="B711"/>
      <c r="C711"/>
      <c r="D711"/>
      <c r="E711"/>
      <c r="G711" s="112"/>
      <c r="H711" s="111"/>
      <c r="I711" s="111"/>
      <c r="J711" s="111"/>
      <c r="K711" s="111"/>
      <c r="L711" s="111"/>
      <c r="M711" s="111"/>
      <c r="N711" s="111"/>
    </row>
    <row r="712" spans="1:14" s="3" customFormat="1" x14ac:dyDescent="0.3">
      <c r="A712"/>
      <c r="B712"/>
      <c r="C712"/>
      <c r="D712"/>
      <c r="E712"/>
      <c r="G712" s="112"/>
      <c r="H712" s="111"/>
      <c r="I712" s="111"/>
      <c r="J712" s="111"/>
      <c r="K712" s="111"/>
      <c r="L712" s="111"/>
      <c r="M712" s="111"/>
      <c r="N712" s="111"/>
    </row>
    <row r="713" spans="1:14" s="3" customFormat="1" x14ac:dyDescent="0.3">
      <c r="A713"/>
      <c r="B713"/>
      <c r="C713"/>
      <c r="D713"/>
      <c r="E713"/>
      <c r="G713" s="112"/>
      <c r="H713" s="111"/>
      <c r="I713" s="111"/>
      <c r="J713" s="111"/>
      <c r="K713" s="111"/>
      <c r="L713" s="111"/>
      <c r="M713" s="111"/>
      <c r="N713" s="111"/>
    </row>
    <row r="714" spans="1:14" s="3" customFormat="1" x14ac:dyDescent="0.3">
      <c r="A714"/>
      <c r="B714"/>
      <c r="C714"/>
      <c r="D714"/>
      <c r="E714"/>
      <c r="G714" s="112"/>
      <c r="H714" s="111"/>
      <c r="I714" s="111"/>
      <c r="J714" s="111"/>
      <c r="K714" s="111"/>
      <c r="L714" s="111"/>
      <c r="M714" s="111"/>
      <c r="N714" s="111"/>
    </row>
    <row r="715" spans="1:14" s="3" customFormat="1" x14ac:dyDescent="0.3">
      <c r="A715"/>
      <c r="B715"/>
      <c r="C715"/>
      <c r="D715"/>
      <c r="E715"/>
      <c r="G715" s="112"/>
      <c r="H715" s="111"/>
      <c r="I715" s="111"/>
      <c r="J715" s="111"/>
      <c r="K715" s="111"/>
      <c r="L715" s="111"/>
      <c r="M715" s="111"/>
      <c r="N715" s="111"/>
    </row>
    <row r="716" spans="1:14" s="3" customFormat="1" x14ac:dyDescent="0.3">
      <c r="A716"/>
      <c r="B716"/>
      <c r="C716"/>
      <c r="D716"/>
      <c r="E716"/>
      <c r="G716" s="112"/>
      <c r="H716" s="111"/>
      <c r="I716" s="111"/>
      <c r="J716" s="111"/>
      <c r="K716" s="111"/>
      <c r="L716" s="111"/>
      <c r="M716" s="111"/>
      <c r="N716" s="111"/>
    </row>
    <row r="717" spans="1:14" s="3" customFormat="1" x14ac:dyDescent="0.3">
      <c r="A717"/>
      <c r="B717"/>
      <c r="C717"/>
      <c r="D717"/>
      <c r="E717"/>
      <c r="G717" s="112"/>
      <c r="H717" s="111"/>
      <c r="I717" s="111"/>
      <c r="J717" s="111"/>
      <c r="K717" s="111"/>
      <c r="L717" s="111"/>
      <c r="M717" s="111"/>
      <c r="N717" s="111"/>
    </row>
    <row r="718" spans="1:14" s="3" customFormat="1" x14ac:dyDescent="0.3">
      <c r="A718"/>
      <c r="B718"/>
      <c r="C718"/>
      <c r="D718"/>
      <c r="E718"/>
      <c r="G718" s="112"/>
      <c r="H718" s="111"/>
      <c r="I718" s="111"/>
      <c r="J718" s="111"/>
      <c r="K718" s="111"/>
      <c r="L718" s="111"/>
      <c r="M718" s="111"/>
      <c r="N718" s="111"/>
    </row>
    <row r="719" spans="1:14" s="3" customFormat="1" x14ac:dyDescent="0.3">
      <c r="A719"/>
      <c r="B719"/>
      <c r="C719"/>
      <c r="D719"/>
      <c r="E719"/>
      <c r="G719" s="112"/>
      <c r="H719" s="111"/>
      <c r="I719" s="111"/>
      <c r="J719" s="111"/>
      <c r="K719" s="111"/>
      <c r="L719" s="111"/>
      <c r="M719" s="111"/>
      <c r="N719" s="111"/>
    </row>
    <row r="720" spans="1:14" s="3" customFormat="1" x14ac:dyDescent="0.3">
      <c r="A720"/>
      <c r="B720"/>
      <c r="C720"/>
      <c r="D720"/>
      <c r="E720"/>
      <c r="G720" s="112"/>
      <c r="H720" s="111"/>
      <c r="I720" s="111"/>
      <c r="J720" s="111"/>
      <c r="K720" s="111"/>
      <c r="L720" s="111"/>
      <c r="M720" s="111"/>
      <c r="N720" s="111"/>
    </row>
    <row r="721" spans="1:14" s="3" customFormat="1" x14ac:dyDescent="0.3">
      <c r="A721"/>
      <c r="B721"/>
      <c r="C721"/>
      <c r="D721"/>
      <c r="E721"/>
      <c r="G721" s="112"/>
      <c r="H721" s="111"/>
      <c r="I721" s="111"/>
      <c r="J721" s="111"/>
      <c r="K721" s="111"/>
      <c r="L721" s="111"/>
      <c r="M721" s="111"/>
      <c r="N721" s="111"/>
    </row>
    <row r="722" spans="1:14" s="3" customFormat="1" x14ac:dyDescent="0.3">
      <c r="A722"/>
      <c r="B722"/>
      <c r="C722"/>
      <c r="D722"/>
      <c r="E722"/>
      <c r="G722" s="112"/>
      <c r="H722" s="111"/>
      <c r="I722" s="111"/>
      <c r="J722" s="111"/>
      <c r="K722" s="111"/>
      <c r="L722" s="111"/>
      <c r="M722" s="111"/>
      <c r="N722" s="111"/>
    </row>
    <row r="723" spans="1:14" s="3" customFormat="1" x14ac:dyDescent="0.3">
      <c r="A723"/>
      <c r="B723"/>
      <c r="C723"/>
      <c r="D723"/>
      <c r="E723"/>
      <c r="G723" s="112"/>
      <c r="H723" s="111"/>
      <c r="I723" s="111"/>
      <c r="J723" s="111"/>
      <c r="K723" s="111"/>
      <c r="L723" s="111"/>
      <c r="M723" s="111"/>
      <c r="N723" s="111"/>
    </row>
    <row r="724" spans="1:14" s="3" customFormat="1" x14ac:dyDescent="0.3">
      <c r="A724"/>
      <c r="B724"/>
      <c r="C724"/>
      <c r="D724"/>
      <c r="E724"/>
      <c r="G724" s="112"/>
      <c r="H724" s="111"/>
      <c r="I724" s="111"/>
      <c r="J724" s="111"/>
      <c r="K724" s="111"/>
      <c r="L724" s="111"/>
      <c r="M724" s="111"/>
      <c r="N724" s="111"/>
    </row>
    <row r="725" spans="1:14" s="3" customFormat="1" x14ac:dyDescent="0.3">
      <c r="A725"/>
      <c r="B725"/>
      <c r="C725"/>
      <c r="D725"/>
      <c r="E725"/>
      <c r="G725" s="112"/>
      <c r="H725" s="111"/>
      <c r="I725" s="111"/>
      <c r="J725" s="111"/>
      <c r="K725" s="111"/>
      <c r="L725" s="111"/>
      <c r="M725" s="111"/>
      <c r="N725" s="111"/>
    </row>
    <row r="726" spans="1:14" s="3" customFormat="1" x14ac:dyDescent="0.3">
      <c r="A726"/>
      <c r="B726"/>
      <c r="C726"/>
      <c r="D726"/>
      <c r="E726"/>
      <c r="G726" s="112"/>
      <c r="H726" s="111"/>
      <c r="I726" s="111"/>
      <c r="J726" s="111"/>
      <c r="K726" s="111"/>
      <c r="L726" s="111"/>
      <c r="M726" s="111"/>
      <c r="N726" s="111"/>
    </row>
    <row r="727" spans="1:14" s="3" customFormat="1" x14ac:dyDescent="0.3">
      <c r="A727"/>
      <c r="B727"/>
      <c r="C727"/>
      <c r="D727"/>
      <c r="E727"/>
      <c r="G727" s="112"/>
      <c r="H727" s="111"/>
      <c r="I727" s="111"/>
      <c r="J727" s="111"/>
      <c r="K727" s="111"/>
      <c r="L727" s="111"/>
      <c r="M727" s="111"/>
      <c r="N727" s="111"/>
    </row>
    <row r="728" spans="1:14" s="3" customFormat="1" x14ac:dyDescent="0.3">
      <c r="A728"/>
      <c r="B728"/>
      <c r="C728"/>
      <c r="D728"/>
      <c r="E728"/>
      <c r="G728" s="112"/>
      <c r="H728" s="111"/>
      <c r="I728" s="111"/>
      <c r="J728" s="111"/>
      <c r="K728" s="111"/>
      <c r="L728" s="111"/>
      <c r="M728" s="111"/>
      <c r="N728" s="111"/>
    </row>
    <row r="729" spans="1:14" s="3" customFormat="1" x14ac:dyDescent="0.3">
      <c r="A729"/>
      <c r="B729"/>
      <c r="C729"/>
      <c r="D729"/>
      <c r="E729"/>
      <c r="G729" s="112"/>
      <c r="H729" s="111"/>
      <c r="I729" s="111"/>
      <c r="J729" s="111"/>
      <c r="K729" s="111"/>
      <c r="L729" s="111"/>
      <c r="M729" s="111"/>
      <c r="N729" s="111"/>
    </row>
    <row r="730" spans="1:14" s="3" customFormat="1" x14ac:dyDescent="0.3">
      <c r="A730"/>
      <c r="B730"/>
      <c r="C730"/>
      <c r="D730"/>
      <c r="E730"/>
      <c r="G730" s="112"/>
      <c r="H730" s="111"/>
      <c r="I730" s="111"/>
      <c r="J730" s="111"/>
      <c r="K730" s="111"/>
      <c r="L730" s="111"/>
      <c r="M730" s="111"/>
      <c r="N730" s="111"/>
    </row>
    <row r="731" spans="1:14" s="3" customFormat="1" x14ac:dyDescent="0.3">
      <c r="A731"/>
      <c r="B731"/>
      <c r="C731"/>
      <c r="D731"/>
      <c r="E731"/>
      <c r="G731" s="112"/>
      <c r="H731" s="111"/>
      <c r="I731" s="111"/>
      <c r="J731" s="111"/>
      <c r="K731" s="111"/>
      <c r="L731" s="111"/>
      <c r="M731" s="111"/>
      <c r="N731" s="111"/>
    </row>
    <row r="732" spans="1:14" s="3" customFormat="1" x14ac:dyDescent="0.3">
      <c r="A732"/>
      <c r="B732"/>
      <c r="C732"/>
      <c r="D732"/>
      <c r="E732"/>
      <c r="G732" s="112"/>
      <c r="H732" s="111"/>
      <c r="I732" s="111"/>
      <c r="J732" s="111"/>
      <c r="K732" s="111"/>
      <c r="L732" s="111"/>
      <c r="M732" s="111"/>
      <c r="N732" s="111"/>
    </row>
    <row r="733" spans="1:14" s="3" customFormat="1" x14ac:dyDescent="0.3">
      <c r="A733"/>
      <c r="B733"/>
      <c r="C733"/>
      <c r="D733"/>
      <c r="E733"/>
      <c r="G733" s="112"/>
      <c r="H733" s="111"/>
      <c r="I733" s="111"/>
      <c r="J733" s="111"/>
      <c r="K733" s="111"/>
      <c r="L733" s="111"/>
      <c r="M733" s="111"/>
      <c r="N733" s="111"/>
    </row>
    <row r="734" spans="1:14" s="3" customFormat="1" x14ac:dyDescent="0.3">
      <c r="A734"/>
      <c r="B734"/>
      <c r="C734"/>
      <c r="D734"/>
      <c r="E734"/>
      <c r="G734" s="112"/>
      <c r="H734" s="111"/>
      <c r="I734" s="111"/>
      <c r="J734" s="111"/>
      <c r="K734" s="111"/>
      <c r="L734" s="111"/>
      <c r="M734" s="111"/>
      <c r="N734" s="111"/>
    </row>
    <row r="735" spans="1:14" s="3" customFormat="1" x14ac:dyDescent="0.3">
      <c r="A735"/>
      <c r="B735"/>
      <c r="C735"/>
      <c r="D735"/>
      <c r="E735"/>
      <c r="G735" s="112"/>
      <c r="H735" s="111"/>
      <c r="I735" s="111"/>
      <c r="J735" s="111"/>
      <c r="K735" s="111"/>
      <c r="L735" s="111"/>
      <c r="M735" s="111"/>
      <c r="N735" s="111"/>
    </row>
    <row r="736" spans="1:14" s="3" customFormat="1" x14ac:dyDescent="0.3">
      <c r="A736"/>
      <c r="B736"/>
      <c r="C736"/>
      <c r="D736"/>
      <c r="E736"/>
      <c r="G736" s="112"/>
      <c r="H736" s="111"/>
      <c r="I736" s="111"/>
      <c r="J736" s="111"/>
      <c r="K736" s="111"/>
      <c r="L736" s="111"/>
      <c r="M736" s="111"/>
      <c r="N736" s="111"/>
    </row>
    <row r="737" spans="1:14" s="3" customFormat="1" x14ac:dyDescent="0.3">
      <c r="A737"/>
      <c r="B737"/>
      <c r="C737"/>
      <c r="D737"/>
      <c r="E737"/>
      <c r="G737" s="112"/>
      <c r="H737" s="111"/>
      <c r="I737" s="111"/>
      <c r="J737" s="111"/>
      <c r="K737" s="111"/>
      <c r="L737" s="111"/>
      <c r="M737" s="111"/>
      <c r="N737" s="111"/>
    </row>
    <row r="738" spans="1:14" s="3" customFormat="1" x14ac:dyDescent="0.3">
      <c r="A738"/>
      <c r="B738"/>
      <c r="C738"/>
      <c r="D738"/>
      <c r="E738"/>
      <c r="G738" s="112"/>
      <c r="H738" s="111"/>
      <c r="I738" s="111"/>
      <c r="J738" s="111"/>
      <c r="K738" s="111"/>
      <c r="L738" s="111"/>
      <c r="M738" s="111"/>
      <c r="N738" s="111"/>
    </row>
    <row r="739" spans="1:14" s="3" customFormat="1" x14ac:dyDescent="0.3">
      <c r="A739"/>
      <c r="B739"/>
      <c r="C739"/>
      <c r="D739"/>
      <c r="E739"/>
      <c r="G739" s="112"/>
      <c r="H739" s="111"/>
      <c r="I739" s="111"/>
      <c r="J739" s="111"/>
      <c r="K739" s="111"/>
      <c r="L739" s="111"/>
      <c r="M739" s="111"/>
      <c r="N739" s="111"/>
    </row>
    <row r="740" spans="1:14" s="3" customFormat="1" x14ac:dyDescent="0.3">
      <c r="A740"/>
      <c r="B740"/>
      <c r="C740"/>
      <c r="D740"/>
      <c r="E740"/>
      <c r="G740" s="112"/>
      <c r="H740" s="111"/>
      <c r="I740" s="111"/>
      <c r="J740" s="111"/>
      <c r="K740" s="111"/>
      <c r="L740" s="111"/>
      <c r="M740" s="111"/>
      <c r="N740" s="111"/>
    </row>
    <row r="741" spans="1:14" s="3" customFormat="1" x14ac:dyDescent="0.3">
      <c r="A741"/>
      <c r="B741"/>
      <c r="C741"/>
      <c r="D741"/>
      <c r="E741"/>
      <c r="G741" s="112"/>
      <c r="H741" s="111"/>
      <c r="I741" s="111"/>
      <c r="J741" s="111"/>
      <c r="K741" s="111"/>
      <c r="L741" s="111"/>
      <c r="M741" s="111"/>
      <c r="N741" s="111"/>
    </row>
    <row r="742" spans="1:14" s="3" customFormat="1" x14ac:dyDescent="0.3">
      <c r="A742"/>
      <c r="B742"/>
      <c r="C742"/>
      <c r="D742"/>
      <c r="E742"/>
      <c r="G742" s="112"/>
      <c r="H742" s="111"/>
      <c r="I742" s="111"/>
      <c r="J742" s="111"/>
      <c r="K742" s="111"/>
      <c r="L742" s="111"/>
      <c r="M742" s="111"/>
      <c r="N742" s="111"/>
    </row>
    <row r="743" spans="1:14" s="3" customFormat="1" x14ac:dyDescent="0.3">
      <c r="A743"/>
      <c r="B743"/>
      <c r="C743"/>
      <c r="D743"/>
      <c r="E743"/>
      <c r="G743" s="112"/>
      <c r="H743" s="111"/>
      <c r="I743" s="111"/>
      <c r="J743" s="111"/>
      <c r="K743" s="111"/>
      <c r="L743" s="111"/>
      <c r="M743" s="111"/>
      <c r="N743" s="111"/>
    </row>
    <row r="744" spans="1:14" s="3" customFormat="1" x14ac:dyDescent="0.3">
      <c r="A744"/>
      <c r="B744"/>
      <c r="C744"/>
      <c r="D744"/>
      <c r="E744"/>
      <c r="G744" s="112"/>
      <c r="H744" s="111"/>
      <c r="I744" s="111"/>
      <c r="J744" s="111"/>
      <c r="K744" s="111"/>
      <c r="L744" s="111"/>
      <c r="M744" s="111"/>
      <c r="N744" s="111"/>
    </row>
    <row r="745" spans="1:14" s="3" customFormat="1" x14ac:dyDescent="0.3">
      <c r="A745"/>
      <c r="B745"/>
      <c r="C745"/>
      <c r="D745"/>
      <c r="E745"/>
      <c r="G745" s="112"/>
      <c r="H745" s="111"/>
      <c r="I745" s="111"/>
      <c r="J745" s="111"/>
      <c r="K745" s="111"/>
      <c r="L745" s="111"/>
      <c r="M745" s="111"/>
      <c r="N745" s="111"/>
    </row>
    <row r="746" spans="1:14" s="3" customFormat="1" x14ac:dyDescent="0.3">
      <c r="A746"/>
      <c r="B746"/>
      <c r="C746"/>
      <c r="D746"/>
      <c r="E746"/>
      <c r="G746" s="112"/>
      <c r="H746" s="111"/>
      <c r="I746" s="111"/>
      <c r="J746" s="111"/>
      <c r="K746" s="111"/>
      <c r="L746" s="111"/>
      <c r="M746" s="111"/>
      <c r="N746" s="111"/>
    </row>
    <row r="747" spans="1:14" s="3" customFormat="1" x14ac:dyDescent="0.3">
      <c r="A747"/>
      <c r="B747"/>
      <c r="C747"/>
      <c r="D747"/>
      <c r="E747"/>
      <c r="G747" s="112"/>
      <c r="H747" s="111"/>
      <c r="I747" s="111"/>
      <c r="J747" s="111"/>
      <c r="K747" s="111"/>
      <c r="L747" s="111"/>
      <c r="M747" s="111"/>
      <c r="N747" s="111"/>
    </row>
    <row r="748" spans="1:14" s="3" customFormat="1" x14ac:dyDescent="0.3">
      <c r="A748"/>
      <c r="B748"/>
      <c r="C748"/>
      <c r="D748"/>
      <c r="E748"/>
      <c r="G748" s="112"/>
      <c r="H748" s="111"/>
      <c r="I748" s="111"/>
      <c r="J748" s="111"/>
      <c r="K748" s="111"/>
      <c r="L748" s="111"/>
      <c r="M748" s="111"/>
      <c r="N748" s="111"/>
    </row>
    <row r="749" spans="1:14" s="3" customFormat="1" x14ac:dyDescent="0.3">
      <c r="A749"/>
      <c r="B749"/>
      <c r="C749"/>
      <c r="D749"/>
      <c r="E749"/>
      <c r="G749" s="112"/>
      <c r="H749" s="111"/>
      <c r="I749" s="111"/>
      <c r="J749" s="111"/>
      <c r="K749" s="111"/>
      <c r="L749" s="111"/>
      <c r="M749" s="111"/>
      <c r="N749" s="111"/>
    </row>
    <row r="750" spans="1:14" s="3" customFormat="1" x14ac:dyDescent="0.3">
      <c r="A750"/>
      <c r="B750"/>
      <c r="C750"/>
      <c r="D750"/>
      <c r="E750"/>
      <c r="G750" s="112"/>
      <c r="H750" s="111"/>
      <c r="I750" s="111"/>
      <c r="J750" s="111"/>
      <c r="K750" s="111"/>
      <c r="L750" s="111"/>
      <c r="M750" s="111"/>
      <c r="N750" s="111"/>
    </row>
    <row r="751" spans="1:14" s="3" customFormat="1" x14ac:dyDescent="0.3">
      <c r="A751"/>
      <c r="B751"/>
      <c r="C751"/>
      <c r="D751"/>
      <c r="E751"/>
      <c r="G751" s="112"/>
      <c r="H751" s="111"/>
      <c r="I751" s="111"/>
      <c r="J751" s="111"/>
      <c r="K751" s="111"/>
      <c r="L751" s="111"/>
      <c r="M751" s="111"/>
      <c r="N751" s="111"/>
    </row>
    <row r="752" spans="1:14" s="3" customFormat="1" x14ac:dyDescent="0.3">
      <c r="A752"/>
      <c r="B752"/>
      <c r="C752"/>
      <c r="D752"/>
      <c r="E752"/>
      <c r="G752" s="112"/>
      <c r="H752" s="111"/>
      <c r="I752" s="111"/>
      <c r="J752" s="111"/>
      <c r="K752" s="111"/>
      <c r="L752" s="111"/>
      <c r="M752" s="111"/>
      <c r="N752" s="111"/>
    </row>
    <row r="753" spans="1:14" s="3" customFormat="1" x14ac:dyDescent="0.3">
      <c r="A753"/>
      <c r="B753"/>
      <c r="C753"/>
      <c r="D753"/>
      <c r="E753"/>
      <c r="G753" s="112"/>
      <c r="H753" s="111"/>
      <c r="I753" s="111"/>
      <c r="J753" s="111"/>
      <c r="K753" s="111"/>
      <c r="L753" s="111"/>
      <c r="M753" s="111"/>
      <c r="N753" s="111"/>
    </row>
    <row r="754" spans="1:14" s="3" customFormat="1" x14ac:dyDescent="0.3">
      <c r="A754"/>
      <c r="B754"/>
      <c r="C754"/>
      <c r="D754"/>
      <c r="E754"/>
      <c r="G754" s="112"/>
      <c r="H754" s="111"/>
      <c r="I754" s="111"/>
      <c r="J754" s="111"/>
      <c r="K754" s="111"/>
      <c r="L754" s="111"/>
      <c r="M754" s="111"/>
      <c r="N754" s="111"/>
    </row>
    <row r="755" spans="1:14" s="3" customFormat="1" x14ac:dyDescent="0.3">
      <c r="A755"/>
      <c r="B755"/>
      <c r="C755"/>
      <c r="D755"/>
      <c r="E755"/>
      <c r="G755" s="112"/>
      <c r="H755" s="111"/>
      <c r="I755" s="111"/>
      <c r="J755" s="111"/>
      <c r="K755" s="111"/>
      <c r="L755" s="111"/>
      <c r="M755" s="111"/>
      <c r="N755" s="111"/>
    </row>
    <row r="756" spans="1:14" s="3" customFormat="1" x14ac:dyDescent="0.3">
      <c r="A756"/>
      <c r="B756"/>
      <c r="C756"/>
      <c r="D756"/>
      <c r="E756"/>
      <c r="G756" s="112"/>
      <c r="H756" s="111"/>
      <c r="I756" s="111"/>
      <c r="J756" s="111"/>
      <c r="K756" s="111"/>
      <c r="L756" s="111"/>
      <c r="M756" s="111"/>
      <c r="N756" s="111"/>
    </row>
    <row r="757" spans="1:14" s="3" customFormat="1" x14ac:dyDescent="0.3">
      <c r="A757"/>
      <c r="B757"/>
      <c r="C757"/>
      <c r="D757"/>
      <c r="E757"/>
      <c r="G757" s="112"/>
      <c r="H757" s="111"/>
      <c r="I757" s="111"/>
      <c r="J757" s="111"/>
      <c r="K757" s="111"/>
      <c r="L757" s="111"/>
      <c r="M757" s="111"/>
      <c r="N757" s="111"/>
    </row>
    <row r="758" spans="1:14" s="3" customFormat="1" x14ac:dyDescent="0.3">
      <c r="A758"/>
      <c r="B758"/>
      <c r="C758"/>
      <c r="D758"/>
      <c r="E758"/>
      <c r="G758" s="112"/>
      <c r="H758" s="111"/>
      <c r="I758" s="111"/>
      <c r="J758" s="111"/>
      <c r="K758" s="111"/>
      <c r="L758" s="111"/>
      <c r="M758" s="111"/>
      <c r="N758" s="111"/>
    </row>
    <row r="759" spans="1:14" s="3" customFormat="1" x14ac:dyDescent="0.3">
      <c r="A759"/>
      <c r="B759"/>
      <c r="C759"/>
      <c r="D759"/>
      <c r="E759"/>
      <c r="G759" s="112"/>
      <c r="H759" s="111"/>
      <c r="I759" s="111"/>
      <c r="J759" s="111"/>
      <c r="K759" s="111"/>
      <c r="L759" s="111"/>
      <c r="M759" s="111"/>
      <c r="N759" s="111"/>
    </row>
    <row r="760" spans="1:14" s="3" customFormat="1" x14ac:dyDescent="0.3">
      <c r="A760"/>
      <c r="B760"/>
      <c r="C760"/>
      <c r="D760"/>
      <c r="E760"/>
      <c r="G760" s="112"/>
      <c r="H760" s="111"/>
      <c r="I760" s="111"/>
      <c r="J760" s="111"/>
      <c r="K760" s="111"/>
      <c r="L760" s="111"/>
      <c r="M760" s="111"/>
      <c r="N760" s="111"/>
    </row>
    <row r="761" spans="1:14" s="3" customFormat="1" x14ac:dyDescent="0.3">
      <c r="A761"/>
      <c r="B761"/>
      <c r="C761"/>
      <c r="D761"/>
      <c r="E761"/>
      <c r="G761" s="112"/>
      <c r="H761" s="111"/>
      <c r="I761" s="111"/>
      <c r="J761" s="111"/>
      <c r="K761" s="111"/>
      <c r="L761" s="111"/>
      <c r="M761" s="111"/>
      <c r="N761" s="111"/>
    </row>
    <row r="762" spans="1:14" s="3" customFormat="1" x14ac:dyDescent="0.3">
      <c r="A762"/>
      <c r="B762"/>
      <c r="C762"/>
      <c r="D762"/>
      <c r="E762"/>
      <c r="G762" s="112"/>
      <c r="H762" s="111"/>
      <c r="I762" s="111"/>
      <c r="J762" s="111"/>
      <c r="K762" s="111"/>
      <c r="L762" s="111"/>
      <c r="M762" s="111"/>
      <c r="N762" s="111"/>
    </row>
    <row r="763" spans="1:14" s="3" customFormat="1" x14ac:dyDescent="0.3">
      <c r="A763"/>
      <c r="B763"/>
      <c r="C763"/>
      <c r="D763"/>
      <c r="E763"/>
      <c r="G763" s="112"/>
      <c r="H763" s="111"/>
      <c r="I763" s="111"/>
      <c r="J763" s="111"/>
      <c r="K763" s="111"/>
      <c r="L763" s="111"/>
      <c r="M763" s="111"/>
      <c r="N763" s="111"/>
    </row>
    <row r="764" spans="1:14" s="3" customFormat="1" x14ac:dyDescent="0.3">
      <c r="A764"/>
      <c r="B764"/>
      <c r="C764"/>
      <c r="D764"/>
      <c r="E764"/>
      <c r="G764" s="112"/>
      <c r="H764" s="111"/>
      <c r="I764" s="111"/>
      <c r="J764" s="111"/>
      <c r="K764" s="111"/>
      <c r="L764" s="111"/>
      <c r="M764" s="111"/>
      <c r="N764" s="111"/>
    </row>
    <row r="765" spans="1:14" s="3" customFormat="1" x14ac:dyDescent="0.3">
      <c r="A765"/>
      <c r="B765"/>
      <c r="C765"/>
      <c r="D765"/>
      <c r="E765"/>
      <c r="G765" s="112"/>
      <c r="H765" s="111"/>
      <c r="I765" s="111"/>
      <c r="J765" s="111"/>
      <c r="K765" s="111"/>
      <c r="L765" s="111"/>
      <c r="M765" s="111"/>
      <c r="N765" s="111"/>
    </row>
    <row r="766" spans="1:14" s="3" customFormat="1" x14ac:dyDescent="0.3">
      <c r="A766"/>
      <c r="B766"/>
      <c r="C766"/>
      <c r="D766"/>
      <c r="E766"/>
      <c r="G766" s="112"/>
      <c r="H766" s="111"/>
      <c r="I766" s="111"/>
      <c r="J766" s="111"/>
      <c r="K766" s="111"/>
      <c r="L766" s="111"/>
      <c r="M766" s="111"/>
      <c r="N766" s="111"/>
    </row>
    <row r="767" spans="1:14" s="3" customFormat="1" x14ac:dyDescent="0.3">
      <c r="A767"/>
      <c r="B767"/>
      <c r="C767"/>
      <c r="D767"/>
      <c r="E767"/>
      <c r="G767" s="112"/>
      <c r="H767" s="111"/>
      <c r="I767" s="111"/>
      <c r="J767" s="111"/>
      <c r="K767" s="111"/>
      <c r="L767" s="111"/>
      <c r="M767" s="111"/>
      <c r="N767" s="111"/>
    </row>
    <row r="768" spans="1:14" s="3" customFormat="1" x14ac:dyDescent="0.3">
      <c r="A768"/>
      <c r="B768"/>
      <c r="C768"/>
      <c r="D768"/>
      <c r="E768"/>
      <c r="G768" s="112"/>
      <c r="H768" s="111"/>
      <c r="I768" s="111"/>
      <c r="J768" s="111"/>
      <c r="K768" s="111"/>
      <c r="L768" s="111"/>
      <c r="M768" s="111"/>
      <c r="N768" s="111"/>
    </row>
    <row r="769" spans="1:14" s="3" customFormat="1" x14ac:dyDescent="0.3">
      <c r="A769"/>
      <c r="B769"/>
      <c r="C769"/>
      <c r="D769"/>
      <c r="E769"/>
      <c r="G769" s="112"/>
      <c r="H769" s="111"/>
      <c r="I769" s="111"/>
      <c r="J769" s="111"/>
      <c r="K769" s="111"/>
      <c r="L769" s="111"/>
      <c r="M769" s="111"/>
      <c r="N769" s="111"/>
    </row>
    <row r="770" spans="1:14" s="3" customFormat="1" x14ac:dyDescent="0.3">
      <c r="A770"/>
      <c r="B770"/>
      <c r="C770"/>
      <c r="D770"/>
      <c r="E770"/>
      <c r="G770" s="112"/>
      <c r="H770" s="111"/>
      <c r="I770" s="111"/>
      <c r="J770" s="111"/>
      <c r="K770" s="111"/>
      <c r="L770" s="111"/>
      <c r="M770" s="111"/>
      <c r="N770" s="111"/>
    </row>
    <row r="771" spans="1:14" s="3" customFormat="1" x14ac:dyDescent="0.3">
      <c r="A771"/>
      <c r="B771"/>
      <c r="C771"/>
      <c r="D771"/>
      <c r="E771"/>
      <c r="G771" s="112"/>
      <c r="H771" s="111"/>
      <c r="I771" s="111"/>
      <c r="J771" s="111"/>
      <c r="K771" s="111"/>
      <c r="L771" s="111"/>
      <c r="M771" s="111"/>
      <c r="N771" s="111"/>
    </row>
    <row r="772" spans="1:14" s="3" customFormat="1" x14ac:dyDescent="0.3">
      <c r="A772"/>
      <c r="B772"/>
      <c r="C772"/>
      <c r="D772"/>
      <c r="E772"/>
      <c r="G772" s="112"/>
      <c r="H772" s="111"/>
      <c r="I772" s="111"/>
      <c r="J772" s="111"/>
      <c r="K772" s="111"/>
      <c r="L772" s="111"/>
      <c r="M772" s="111"/>
      <c r="N772" s="111"/>
    </row>
    <row r="773" spans="1:14" s="3" customFormat="1" x14ac:dyDescent="0.3">
      <c r="A773"/>
      <c r="B773"/>
      <c r="C773"/>
      <c r="D773"/>
      <c r="E773"/>
      <c r="G773" s="112"/>
      <c r="H773" s="111"/>
      <c r="I773" s="111"/>
      <c r="J773" s="111"/>
      <c r="K773" s="111"/>
      <c r="L773" s="111"/>
      <c r="M773" s="111"/>
      <c r="N773" s="111"/>
    </row>
    <row r="774" spans="1:14" s="3" customFormat="1" x14ac:dyDescent="0.3">
      <c r="A774"/>
      <c r="B774"/>
      <c r="C774"/>
      <c r="D774"/>
      <c r="E774"/>
      <c r="G774" s="112"/>
      <c r="H774" s="111"/>
      <c r="I774" s="111"/>
      <c r="J774" s="111"/>
      <c r="K774" s="111"/>
      <c r="L774" s="111"/>
      <c r="M774" s="111"/>
      <c r="N774" s="111"/>
    </row>
    <row r="775" spans="1:14" s="3" customFormat="1" x14ac:dyDescent="0.3">
      <c r="A775"/>
      <c r="B775"/>
      <c r="C775"/>
      <c r="D775"/>
      <c r="E775"/>
      <c r="G775" s="112"/>
      <c r="H775" s="111"/>
      <c r="I775" s="111"/>
      <c r="J775" s="111"/>
      <c r="K775" s="111"/>
      <c r="L775" s="111"/>
      <c r="M775" s="111"/>
      <c r="N775" s="111"/>
    </row>
    <row r="776" spans="1:14" s="3" customFormat="1" x14ac:dyDescent="0.3">
      <c r="A776"/>
      <c r="B776"/>
      <c r="C776"/>
      <c r="D776"/>
      <c r="E776"/>
      <c r="G776" s="112"/>
      <c r="H776" s="111"/>
      <c r="I776" s="111"/>
      <c r="J776" s="111"/>
      <c r="K776" s="111"/>
      <c r="L776" s="111"/>
      <c r="M776" s="111"/>
      <c r="N776" s="111"/>
    </row>
    <row r="777" spans="1:14" s="3" customFormat="1" x14ac:dyDescent="0.3">
      <c r="A777"/>
      <c r="B777"/>
      <c r="C777"/>
      <c r="D777"/>
      <c r="E777"/>
      <c r="G777" s="112"/>
      <c r="H777" s="111"/>
      <c r="I777" s="111"/>
      <c r="J777" s="111"/>
      <c r="K777" s="111"/>
      <c r="L777" s="111"/>
      <c r="M777" s="111"/>
      <c r="N777" s="111"/>
    </row>
    <row r="778" spans="1:14" s="3" customFormat="1" x14ac:dyDescent="0.3">
      <c r="A778"/>
      <c r="B778"/>
      <c r="C778"/>
      <c r="D778"/>
      <c r="E778"/>
      <c r="G778" s="112"/>
      <c r="H778" s="111"/>
      <c r="I778" s="111"/>
      <c r="J778" s="111"/>
      <c r="K778" s="111"/>
      <c r="L778" s="111"/>
      <c r="M778" s="111"/>
      <c r="N778" s="111"/>
    </row>
    <row r="779" spans="1:14" s="3" customFormat="1" x14ac:dyDescent="0.3">
      <c r="A779"/>
      <c r="B779"/>
      <c r="C779"/>
      <c r="D779"/>
      <c r="E779"/>
      <c r="G779" s="112"/>
      <c r="H779" s="111"/>
      <c r="I779" s="111"/>
      <c r="J779" s="111"/>
      <c r="K779" s="111"/>
      <c r="L779" s="111"/>
      <c r="M779" s="111"/>
      <c r="N779" s="111"/>
    </row>
    <row r="780" spans="1:14" s="3" customFormat="1" x14ac:dyDescent="0.3">
      <c r="A780"/>
      <c r="B780"/>
      <c r="C780"/>
      <c r="D780"/>
      <c r="E780"/>
      <c r="G780" s="112"/>
      <c r="H780" s="111"/>
      <c r="I780" s="111"/>
      <c r="J780" s="111"/>
      <c r="K780" s="111"/>
      <c r="L780" s="111"/>
      <c r="M780" s="111"/>
      <c r="N780" s="111"/>
    </row>
    <row r="781" spans="1:14" s="3" customFormat="1" x14ac:dyDescent="0.3">
      <c r="A781"/>
      <c r="B781"/>
      <c r="C781"/>
      <c r="D781"/>
      <c r="E781"/>
      <c r="G781" s="112"/>
      <c r="H781" s="111"/>
      <c r="I781" s="111"/>
      <c r="J781" s="111"/>
      <c r="K781" s="111"/>
      <c r="L781" s="111"/>
      <c r="M781" s="111"/>
      <c r="N781" s="111"/>
    </row>
    <row r="782" spans="1:14" s="3" customFormat="1" x14ac:dyDescent="0.3">
      <c r="A782"/>
      <c r="B782"/>
      <c r="C782"/>
      <c r="D782"/>
      <c r="E782"/>
      <c r="G782" s="112"/>
      <c r="H782" s="111"/>
      <c r="I782" s="111"/>
      <c r="J782" s="111"/>
      <c r="K782" s="111"/>
      <c r="L782" s="111"/>
      <c r="M782" s="111"/>
      <c r="N782" s="111"/>
    </row>
    <row r="783" spans="1:14" s="3" customFormat="1" x14ac:dyDescent="0.3">
      <c r="A783"/>
      <c r="B783"/>
      <c r="C783"/>
      <c r="D783"/>
      <c r="E783"/>
      <c r="G783" s="112"/>
      <c r="H783" s="111"/>
      <c r="I783" s="111"/>
      <c r="J783" s="111"/>
      <c r="K783" s="111"/>
      <c r="L783" s="111"/>
      <c r="M783" s="111"/>
      <c r="N783" s="111"/>
    </row>
    <row r="784" spans="1:14" s="3" customFormat="1" x14ac:dyDescent="0.3">
      <c r="A784"/>
      <c r="B784"/>
      <c r="C784"/>
      <c r="D784"/>
      <c r="E784"/>
      <c r="G784" s="112"/>
      <c r="H784" s="111"/>
      <c r="I784" s="111"/>
      <c r="J784" s="111"/>
      <c r="K784" s="111"/>
      <c r="L784" s="111"/>
      <c r="M784" s="111"/>
      <c r="N784" s="111"/>
    </row>
    <row r="785" spans="1:14" s="3" customFormat="1" x14ac:dyDescent="0.3">
      <c r="A785"/>
      <c r="B785"/>
      <c r="C785"/>
      <c r="D785"/>
      <c r="E785"/>
      <c r="G785" s="112"/>
      <c r="H785" s="111"/>
      <c r="I785" s="111"/>
      <c r="J785" s="111"/>
      <c r="K785" s="111"/>
      <c r="L785" s="111"/>
      <c r="M785" s="111"/>
      <c r="N785" s="111"/>
    </row>
    <row r="786" spans="1:14" s="3" customFormat="1" x14ac:dyDescent="0.3">
      <c r="A786"/>
      <c r="B786"/>
      <c r="C786"/>
      <c r="D786"/>
      <c r="E786"/>
      <c r="G786" s="112"/>
      <c r="H786" s="111"/>
      <c r="I786" s="111"/>
      <c r="J786" s="111"/>
      <c r="K786" s="111"/>
      <c r="L786" s="111"/>
      <c r="M786" s="111"/>
      <c r="N786" s="111"/>
    </row>
    <row r="787" spans="1:14" s="3" customFormat="1" x14ac:dyDescent="0.3">
      <c r="A787"/>
      <c r="B787"/>
      <c r="C787"/>
      <c r="D787"/>
      <c r="E787"/>
      <c r="G787" s="112"/>
      <c r="H787" s="111"/>
      <c r="I787" s="111"/>
      <c r="J787" s="111"/>
      <c r="K787" s="111"/>
      <c r="L787" s="111"/>
      <c r="M787" s="111"/>
      <c r="N787" s="111"/>
    </row>
    <row r="788" spans="1:14" s="3" customFormat="1" x14ac:dyDescent="0.3">
      <c r="A788"/>
      <c r="B788"/>
      <c r="C788"/>
      <c r="D788"/>
      <c r="E788"/>
      <c r="G788" s="112"/>
      <c r="H788" s="111"/>
      <c r="I788" s="111"/>
      <c r="J788" s="111"/>
      <c r="K788" s="111"/>
      <c r="L788" s="111"/>
      <c r="M788" s="111"/>
      <c r="N788" s="111"/>
    </row>
    <row r="789" spans="1:14" s="3" customFormat="1" x14ac:dyDescent="0.3">
      <c r="A789"/>
      <c r="B789"/>
      <c r="C789"/>
      <c r="D789"/>
      <c r="E789"/>
      <c r="G789" s="112"/>
      <c r="H789" s="111"/>
      <c r="I789" s="111"/>
      <c r="J789" s="111"/>
      <c r="K789" s="111"/>
      <c r="L789" s="111"/>
      <c r="M789" s="111"/>
      <c r="N789" s="111"/>
    </row>
    <row r="790" spans="1:14" s="3" customFormat="1" x14ac:dyDescent="0.3">
      <c r="A790"/>
      <c r="B790"/>
      <c r="C790"/>
      <c r="D790"/>
      <c r="E790"/>
      <c r="G790" s="112"/>
      <c r="H790" s="111"/>
      <c r="I790" s="111"/>
      <c r="J790" s="111"/>
      <c r="K790" s="111"/>
      <c r="L790" s="111"/>
      <c r="M790" s="111"/>
      <c r="N790" s="111"/>
    </row>
    <row r="791" spans="1:14" s="3" customFormat="1" x14ac:dyDescent="0.3">
      <c r="A791"/>
      <c r="B791"/>
      <c r="C791"/>
      <c r="D791"/>
      <c r="E791"/>
      <c r="G791" s="112"/>
      <c r="H791" s="111"/>
      <c r="I791" s="111"/>
      <c r="J791" s="111"/>
      <c r="K791" s="111"/>
      <c r="L791" s="111"/>
      <c r="M791" s="111"/>
      <c r="N791" s="111"/>
    </row>
    <row r="792" spans="1:14" s="3" customFormat="1" x14ac:dyDescent="0.3">
      <c r="A792"/>
      <c r="B792"/>
      <c r="C792"/>
      <c r="D792"/>
      <c r="E792"/>
      <c r="G792" s="112"/>
      <c r="H792" s="111"/>
      <c r="I792" s="111"/>
      <c r="J792" s="111"/>
      <c r="K792" s="111"/>
      <c r="L792" s="111"/>
      <c r="M792" s="111"/>
      <c r="N792" s="111"/>
    </row>
    <row r="793" spans="1:14" s="3" customFormat="1" x14ac:dyDescent="0.3">
      <c r="A793"/>
      <c r="B793"/>
      <c r="C793"/>
      <c r="D793"/>
      <c r="E793"/>
      <c r="G793" s="112"/>
      <c r="H793" s="111"/>
      <c r="I793" s="111"/>
      <c r="J793" s="111"/>
      <c r="K793" s="111"/>
      <c r="L793" s="111"/>
      <c r="M793" s="111"/>
      <c r="N793" s="111"/>
    </row>
    <row r="794" spans="1:14" s="3" customFormat="1" x14ac:dyDescent="0.3">
      <c r="A794"/>
      <c r="B794"/>
      <c r="C794"/>
      <c r="D794"/>
      <c r="E794"/>
      <c r="G794" s="112"/>
      <c r="H794" s="111"/>
      <c r="I794" s="111"/>
      <c r="J794" s="111"/>
      <c r="K794" s="111"/>
      <c r="L794" s="111"/>
      <c r="M794" s="111"/>
      <c r="N794" s="111"/>
    </row>
    <row r="795" spans="1:14" s="3" customFormat="1" x14ac:dyDescent="0.3">
      <c r="A795"/>
      <c r="B795"/>
      <c r="C795"/>
      <c r="D795"/>
      <c r="E795"/>
      <c r="G795" s="112"/>
      <c r="H795" s="111"/>
      <c r="I795" s="111"/>
      <c r="J795" s="111"/>
      <c r="K795" s="111"/>
      <c r="L795" s="111"/>
      <c r="M795" s="111"/>
      <c r="N795" s="111"/>
    </row>
    <row r="796" spans="1:14" s="3" customFormat="1" x14ac:dyDescent="0.3">
      <c r="A796"/>
      <c r="B796"/>
      <c r="C796"/>
      <c r="D796"/>
      <c r="E796"/>
      <c r="G796" s="112"/>
      <c r="H796" s="111"/>
      <c r="I796" s="111"/>
      <c r="J796" s="111"/>
      <c r="K796" s="111"/>
      <c r="L796" s="111"/>
      <c r="M796" s="111"/>
      <c r="N796" s="111"/>
    </row>
    <row r="797" spans="1:14" s="3" customFormat="1" x14ac:dyDescent="0.3">
      <c r="A797"/>
      <c r="B797"/>
      <c r="C797"/>
      <c r="D797"/>
      <c r="E797"/>
      <c r="G797" s="112"/>
      <c r="H797" s="111"/>
      <c r="I797" s="111"/>
      <c r="J797" s="111"/>
      <c r="K797" s="111"/>
      <c r="L797" s="111"/>
      <c r="M797" s="111"/>
      <c r="N797" s="111"/>
    </row>
    <row r="798" spans="1:14" s="3" customFormat="1" x14ac:dyDescent="0.3">
      <c r="A798"/>
      <c r="B798"/>
      <c r="C798"/>
      <c r="D798"/>
      <c r="E798"/>
      <c r="G798" s="112"/>
      <c r="H798" s="111"/>
      <c r="I798" s="111"/>
      <c r="J798" s="111"/>
      <c r="K798" s="111"/>
      <c r="L798" s="111"/>
      <c r="M798" s="111"/>
      <c r="N798" s="111"/>
    </row>
    <row r="799" spans="1:14" s="3" customFormat="1" x14ac:dyDescent="0.3">
      <c r="A799"/>
      <c r="B799"/>
      <c r="C799"/>
      <c r="D799"/>
      <c r="E799"/>
      <c r="G799" s="112"/>
      <c r="H799" s="111"/>
      <c r="I799" s="111"/>
      <c r="J799" s="111"/>
      <c r="K799" s="111"/>
      <c r="L799" s="111"/>
      <c r="M799" s="111"/>
      <c r="N799" s="111"/>
    </row>
    <row r="800" spans="1:14" s="3" customFormat="1" x14ac:dyDescent="0.3">
      <c r="A800"/>
      <c r="B800"/>
      <c r="C800"/>
      <c r="D800"/>
      <c r="E800"/>
      <c r="G800" s="112"/>
      <c r="H800" s="111"/>
      <c r="I800" s="111"/>
      <c r="J800" s="111"/>
      <c r="K800" s="111"/>
      <c r="L800" s="111"/>
      <c r="M800" s="111"/>
      <c r="N800" s="111"/>
    </row>
    <row r="801" spans="1:14" s="3" customFormat="1" x14ac:dyDescent="0.3">
      <c r="A801"/>
      <c r="B801"/>
      <c r="C801"/>
      <c r="D801"/>
      <c r="E801"/>
      <c r="G801" s="112"/>
      <c r="H801" s="111"/>
      <c r="I801" s="111"/>
      <c r="J801" s="111"/>
      <c r="K801" s="111"/>
      <c r="L801" s="111"/>
      <c r="M801" s="111"/>
      <c r="N801" s="111"/>
    </row>
    <row r="802" spans="1:14" s="3" customFormat="1" x14ac:dyDescent="0.3">
      <c r="A802"/>
      <c r="B802"/>
      <c r="C802"/>
      <c r="D802"/>
      <c r="E802"/>
      <c r="G802" s="112"/>
      <c r="H802" s="111"/>
      <c r="I802" s="111"/>
      <c r="J802" s="111"/>
      <c r="K802" s="111"/>
      <c r="L802" s="111"/>
      <c r="M802" s="111"/>
      <c r="N802" s="111"/>
    </row>
    <row r="803" spans="1:14" s="3" customFormat="1" x14ac:dyDescent="0.3">
      <c r="A803"/>
      <c r="B803"/>
      <c r="C803"/>
      <c r="D803"/>
      <c r="E803"/>
      <c r="G803" s="112"/>
      <c r="H803" s="111"/>
      <c r="I803" s="111"/>
      <c r="J803" s="111"/>
      <c r="K803" s="111"/>
      <c r="L803" s="111"/>
      <c r="M803" s="111"/>
      <c r="N803" s="111"/>
    </row>
    <row r="804" spans="1:14" s="3" customFormat="1" x14ac:dyDescent="0.3">
      <c r="A804"/>
      <c r="B804"/>
      <c r="C804"/>
      <c r="D804"/>
      <c r="E804"/>
      <c r="G804" s="112"/>
      <c r="H804" s="111"/>
      <c r="I804" s="111"/>
      <c r="J804" s="111"/>
      <c r="K804" s="111"/>
      <c r="L804" s="111"/>
      <c r="M804" s="111"/>
      <c r="N804" s="111"/>
    </row>
    <row r="805" spans="1:14" s="3" customFormat="1" x14ac:dyDescent="0.3">
      <c r="A805"/>
      <c r="B805"/>
      <c r="C805"/>
      <c r="D805"/>
      <c r="E805"/>
      <c r="G805" s="112"/>
      <c r="H805" s="111"/>
      <c r="I805" s="111"/>
      <c r="J805" s="111"/>
      <c r="K805" s="111"/>
      <c r="L805" s="111"/>
      <c r="M805" s="111"/>
      <c r="N805" s="111"/>
    </row>
    <row r="806" spans="1:14" s="3" customFormat="1" x14ac:dyDescent="0.3">
      <c r="A806"/>
      <c r="B806"/>
      <c r="C806"/>
      <c r="D806"/>
      <c r="E806"/>
      <c r="G806" s="112"/>
      <c r="H806" s="111"/>
      <c r="I806" s="111"/>
      <c r="J806" s="111"/>
      <c r="K806" s="111"/>
      <c r="L806" s="111"/>
      <c r="M806" s="111"/>
      <c r="N806" s="111"/>
    </row>
    <row r="807" spans="1:14" s="3" customFormat="1" x14ac:dyDescent="0.3">
      <c r="A807"/>
      <c r="B807"/>
      <c r="C807"/>
      <c r="D807"/>
      <c r="E807"/>
      <c r="G807" s="112"/>
      <c r="H807" s="111"/>
      <c r="I807" s="111"/>
      <c r="J807" s="111"/>
      <c r="K807" s="111"/>
      <c r="L807" s="111"/>
      <c r="M807" s="111"/>
      <c r="N807" s="111"/>
    </row>
    <row r="808" spans="1:14" s="3" customFormat="1" x14ac:dyDescent="0.3">
      <c r="A808"/>
      <c r="B808"/>
      <c r="C808"/>
      <c r="D808"/>
      <c r="E808"/>
      <c r="G808" s="112"/>
      <c r="H808" s="111"/>
      <c r="I808" s="111"/>
      <c r="J808" s="111"/>
      <c r="K808" s="111"/>
      <c r="L808" s="111"/>
      <c r="M808" s="111"/>
      <c r="N808" s="111"/>
    </row>
    <row r="809" spans="1:14" s="3" customFormat="1" x14ac:dyDescent="0.3">
      <c r="A809"/>
      <c r="B809"/>
      <c r="C809"/>
      <c r="D809"/>
      <c r="E809"/>
      <c r="G809" s="112"/>
      <c r="H809" s="111"/>
      <c r="I809" s="111"/>
      <c r="J809" s="111"/>
      <c r="K809" s="111"/>
      <c r="L809" s="111"/>
      <c r="M809" s="111"/>
      <c r="N809" s="111"/>
    </row>
    <row r="810" spans="1:14" s="3" customFormat="1" x14ac:dyDescent="0.3">
      <c r="A810"/>
      <c r="B810"/>
      <c r="C810"/>
      <c r="D810"/>
      <c r="E810"/>
      <c r="G810" s="112"/>
      <c r="H810" s="111"/>
      <c r="I810" s="111"/>
      <c r="J810" s="111"/>
      <c r="K810" s="111"/>
      <c r="L810" s="111"/>
      <c r="M810" s="111"/>
      <c r="N810" s="111"/>
    </row>
    <row r="811" spans="1:14" s="3" customFormat="1" x14ac:dyDescent="0.3">
      <c r="A811"/>
      <c r="B811"/>
      <c r="C811"/>
      <c r="D811"/>
      <c r="E811"/>
      <c r="G811" s="112"/>
      <c r="H811" s="111"/>
      <c r="I811" s="111"/>
      <c r="J811" s="111"/>
      <c r="K811" s="111"/>
      <c r="L811" s="111"/>
      <c r="M811" s="111"/>
      <c r="N811" s="111"/>
    </row>
    <row r="812" spans="1:14" s="3" customFormat="1" x14ac:dyDescent="0.3">
      <c r="A812"/>
      <c r="B812"/>
      <c r="C812"/>
      <c r="D812"/>
      <c r="E812"/>
      <c r="G812" s="112"/>
      <c r="H812" s="111"/>
      <c r="I812" s="111"/>
      <c r="J812" s="111"/>
      <c r="K812" s="111"/>
      <c r="L812" s="111"/>
      <c r="M812" s="111"/>
      <c r="N812" s="111"/>
    </row>
    <row r="813" spans="1:14" s="3" customFormat="1" x14ac:dyDescent="0.3">
      <c r="A813"/>
      <c r="B813"/>
      <c r="C813"/>
      <c r="D813"/>
      <c r="E813"/>
      <c r="G813" s="112"/>
      <c r="H813" s="111"/>
      <c r="I813" s="111"/>
      <c r="J813" s="111"/>
      <c r="K813" s="111"/>
      <c r="L813" s="111"/>
      <c r="M813" s="111"/>
      <c r="N813" s="111"/>
    </row>
    <row r="814" spans="1:14" s="3" customFormat="1" x14ac:dyDescent="0.3">
      <c r="A814"/>
      <c r="B814"/>
      <c r="C814"/>
      <c r="D814"/>
      <c r="E814"/>
      <c r="G814" s="112"/>
      <c r="H814" s="111"/>
      <c r="I814" s="111"/>
      <c r="J814" s="111"/>
      <c r="K814" s="111"/>
      <c r="L814" s="111"/>
      <c r="M814" s="111"/>
      <c r="N814" s="111"/>
    </row>
    <row r="815" spans="1:14" s="3" customFormat="1" x14ac:dyDescent="0.3">
      <c r="A815"/>
      <c r="B815"/>
      <c r="C815"/>
      <c r="D815"/>
      <c r="E815"/>
      <c r="G815" s="112"/>
      <c r="H815" s="111"/>
      <c r="I815" s="111"/>
      <c r="J815" s="111"/>
      <c r="K815" s="111"/>
      <c r="L815" s="111"/>
      <c r="M815" s="111"/>
      <c r="N815" s="111"/>
    </row>
    <row r="816" spans="1:14" s="3" customFormat="1" x14ac:dyDescent="0.3">
      <c r="A816"/>
      <c r="B816"/>
      <c r="C816"/>
      <c r="D816"/>
      <c r="E816"/>
      <c r="G816" s="112"/>
      <c r="H816" s="111"/>
      <c r="I816" s="111"/>
      <c r="J816" s="111"/>
      <c r="K816" s="111"/>
      <c r="L816" s="111"/>
      <c r="M816" s="111"/>
      <c r="N816" s="111"/>
    </row>
    <row r="817" spans="1:14" s="3" customFormat="1" x14ac:dyDescent="0.3">
      <c r="A817"/>
      <c r="B817"/>
      <c r="C817"/>
      <c r="D817"/>
      <c r="E817"/>
      <c r="G817" s="112"/>
      <c r="H817" s="111"/>
      <c r="I817" s="111"/>
      <c r="J817" s="111"/>
      <c r="K817" s="111"/>
      <c r="L817" s="111"/>
      <c r="M817" s="111"/>
      <c r="N817" s="111"/>
    </row>
    <row r="818" spans="1:14" s="3" customFormat="1" x14ac:dyDescent="0.3">
      <c r="A818"/>
      <c r="B818"/>
      <c r="C818"/>
      <c r="D818"/>
      <c r="E818"/>
      <c r="G818" s="112"/>
      <c r="H818" s="111"/>
      <c r="I818" s="111"/>
      <c r="J818" s="111"/>
      <c r="K818" s="111"/>
      <c r="L818" s="111"/>
      <c r="M818" s="111"/>
      <c r="N818" s="111"/>
    </row>
    <row r="819" spans="1:14" s="3" customFormat="1" x14ac:dyDescent="0.3">
      <c r="A819"/>
      <c r="B819"/>
      <c r="C819"/>
      <c r="D819"/>
      <c r="E819"/>
      <c r="G819" s="112"/>
      <c r="H819" s="111"/>
      <c r="I819" s="111"/>
      <c r="J819" s="111"/>
      <c r="K819" s="111"/>
      <c r="L819" s="111"/>
      <c r="M819" s="111"/>
      <c r="N819" s="111"/>
    </row>
    <row r="820" spans="1:14" s="3" customFormat="1" x14ac:dyDescent="0.3">
      <c r="A820"/>
      <c r="B820"/>
      <c r="C820"/>
      <c r="D820"/>
      <c r="E820"/>
      <c r="G820" s="112"/>
      <c r="H820" s="111"/>
      <c r="I820" s="111"/>
      <c r="J820" s="111"/>
      <c r="K820" s="111"/>
      <c r="L820" s="111"/>
      <c r="M820" s="111"/>
      <c r="N820" s="111"/>
    </row>
    <row r="821" spans="1:14" s="3" customFormat="1" x14ac:dyDescent="0.3">
      <c r="A821"/>
      <c r="B821"/>
      <c r="C821"/>
      <c r="D821"/>
      <c r="E821"/>
      <c r="G821" s="112"/>
      <c r="H821" s="111"/>
      <c r="I821" s="111"/>
      <c r="J821" s="111"/>
      <c r="K821" s="111"/>
      <c r="L821" s="111"/>
      <c r="M821" s="111"/>
      <c r="N821" s="111"/>
    </row>
    <row r="822" spans="1:14" s="3" customFormat="1" x14ac:dyDescent="0.3">
      <c r="A822"/>
      <c r="B822"/>
      <c r="C822"/>
      <c r="D822"/>
      <c r="E822"/>
      <c r="G822" s="112"/>
      <c r="H822" s="111"/>
      <c r="I822" s="111"/>
      <c r="J822" s="111"/>
      <c r="K822" s="111"/>
      <c r="L822" s="111"/>
      <c r="M822" s="111"/>
      <c r="N822" s="111"/>
    </row>
    <row r="823" spans="1:14" s="3" customFormat="1" x14ac:dyDescent="0.3">
      <c r="A823"/>
      <c r="B823"/>
      <c r="C823"/>
      <c r="D823"/>
      <c r="E823"/>
      <c r="G823" s="112"/>
      <c r="H823" s="111"/>
      <c r="I823" s="111"/>
      <c r="J823" s="111"/>
      <c r="K823" s="111"/>
      <c r="L823" s="111"/>
      <c r="M823" s="111"/>
      <c r="N823" s="111"/>
    </row>
    <row r="824" spans="1:14" s="3" customFormat="1" x14ac:dyDescent="0.3">
      <c r="A824"/>
      <c r="B824"/>
      <c r="C824"/>
      <c r="D824"/>
      <c r="E824"/>
      <c r="G824" s="112"/>
      <c r="H824" s="111"/>
      <c r="I824" s="111"/>
      <c r="J824" s="111"/>
      <c r="K824" s="111"/>
      <c r="L824" s="111"/>
      <c r="M824" s="111"/>
      <c r="N824" s="111"/>
    </row>
    <row r="825" spans="1:14" s="3" customFormat="1" x14ac:dyDescent="0.3">
      <c r="A825"/>
      <c r="B825"/>
      <c r="C825"/>
      <c r="D825"/>
      <c r="E825"/>
      <c r="G825" s="112"/>
      <c r="H825" s="111"/>
      <c r="I825" s="111"/>
      <c r="J825" s="111"/>
      <c r="K825" s="111"/>
      <c r="L825" s="111"/>
      <c r="M825" s="111"/>
      <c r="N825" s="111"/>
    </row>
    <row r="826" spans="1:14" s="3" customFormat="1" x14ac:dyDescent="0.3">
      <c r="A826"/>
      <c r="B826"/>
      <c r="C826"/>
      <c r="D826"/>
      <c r="E826"/>
      <c r="G826" s="112"/>
      <c r="H826" s="111"/>
      <c r="I826" s="111"/>
      <c r="J826" s="111"/>
      <c r="K826" s="111"/>
      <c r="L826" s="111"/>
      <c r="M826" s="111"/>
      <c r="N826" s="111"/>
    </row>
    <row r="827" spans="1:14" s="3" customFormat="1" x14ac:dyDescent="0.3">
      <c r="A827"/>
      <c r="B827"/>
      <c r="C827"/>
      <c r="D827"/>
      <c r="E827"/>
      <c r="G827" s="112"/>
      <c r="H827" s="111"/>
      <c r="I827" s="111"/>
      <c r="J827" s="111"/>
      <c r="K827" s="111"/>
      <c r="L827" s="111"/>
      <c r="M827" s="111"/>
      <c r="N827" s="111"/>
    </row>
    <row r="828" spans="1:14" s="3" customFormat="1" x14ac:dyDescent="0.3">
      <c r="A828"/>
      <c r="B828"/>
      <c r="C828"/>
      <c r="D828"/>
      <c r="E828"/>
      <c r="G828" s="112"/>
      <c r="H828" s="111"/>
      <c r="I828" s="111"/>
      <c r="J828" s="111"/>
      <c r="K828" s="111"/>
      <c r="L828" s="111"/>
      <c r="M828" s="111"/>
      <c r="N828" s="111"/>
    </row>
    <row r="829" spans="1:14" s="3" customFormat="1" x14ac:dyDescent="0.3">
      <c r="A829"/>
      <c r="B829"/>
      <c r="C829"/>
      <c r="D829"/>
      <c r="E829"/>
      <c r="G829" s="112"/>
      <c r="H829" s="111"/>
      <c r="I829" s="111"/>
      <c r="J829" s="111"/>
      <c r="K829" s="111"/>
      <c r="L829" s="111"/>
      <c r="M829" s="111"/>
      <c r="N829" s="111"/>
    </row>
    <row r="830" spans="1:14" s="3" customFormat="1" x14ac:dyDescent="0.3">
      <c r="A830"/>
      <c r="B830"/>
      <c r="C830"/>
      <c r="D830"/>
      <c r="E830"/>
      <c r="G830" s="112"/>
      <c r="H830" s="111"/>
      <c r="I830" s="111"/>
      <c r="J830" s="111"/>
      <c r="K830" s="111"/>
      <c r="L830" s="111"/>
      <c r="M830" s="111"/>
      <c r="N830" s="111"/>
    </row>
    <row r="831" spans="1:14" s="3" customFormat="1" x14ac:dyDescent="0.3">
      <c r="A831"/>
      <c r="B831"/>
      <c r="C831"/>
      <c r="D831"/>
      <c r="E831"/>
      <c r="G831" s="112"/>
      <c r="H831" s="111"/>
      <c r="I831" s="111"/>
      <c r="J831" s="111"/>
      <c r="K831" s="111"/>
      <c r="L831" s="111"/>
      <c r="M831" s="111"/>
      <c r="N831" s="111"/>
    </row>
    <row r="832" spans="1:14" s="3" customFormat="1" x14ac:dyDescent="0.3">
      <c r="A832"/>
      <c r="B832"/>
      <c r="C832"/>
      <c r="D832"/>
      <c r="E832"/>
      <c r="G832" s="112"/>
      <c r="H832" s="111"/>
      <c r="I832" s="111"/>
      <c r="J832" s="111"/>
      <c r="K832" s="111"/>
      <c r="L832" s="111"/>
      <c r="M832" s="111"/>
      <c r="N832" s="111"/>
    </row>
    <row r="833" spans="1:14" s="3" customFormat="1" x14ac:dyDescent="0.3">
      <c r="A833"/>
      <c r="B833"/>
      <c r="C833"/>
      <c r="D833"/>
      <c r="E833"/>
      <c r="G833" s="112"/>
      <c r="H833" s="111"/>
      <c r="I833" s="111"/>
      <c r="J833" s="111"/>
      <c r="K833" s="111"/>
      <c r="L833" s="111"/>
      <c r="M833" s="111"/>
      <c r="N833" s="111"/>
    </row>
    <row r="834" spans="1:14" s="3" customFormat="1" x14ac:dyDescent="0.3">
      <c r="A834"/>
      <c r="B834"/>
      <c r="C834"/>
      <c r="D834"/>
      <c r="E834"/>
      <c r="G834" s="112"/>
      <c r="H834" s="111"/>
      <c r="I834" s="111"/>
      <c r="J834" s="111"/>
      <c r="K834" s="111"/>
      <c r="L834" s="111"/>
      <c r="M834" s="111"/>
      <c r="N834" s="111"/>
    </row>
    <row r="835" spans="1:14" s="3" customFormat="1" x14ac:dyDescent="0.3">
      <c r="A835"/>
      <c r="B835"/>
      <c r="C835"/>
      <c r="D835"/>
      <c r="E835"/>
      <c r="G835" s="112"/>
      <c r="H835" s="111"/>
      <c r="I835" s="111"/>
      <c r="J835" s="111"/>
      <c r="K835" s="111"/>
      <c r="L835" s="111"/>
      <c r="M835" s="111"/>
      <c r="N835" s="111"/>
    </row>
    <row r="836" spans="1:14" s="3" customFormat="1" x14ac:dyDescent="0.3">
      <c r="A836"/>
      <c r="B836"/>
      <c r="C836"/>
      <c r="D836"/>
      <c r="E836"/>
      <c r="G836" s="112"/>
      <c r="H836" s="111"/>
      <c r="I836" s="111"/>
      <c r="J836" s="111"/>
      <c r="K836" s="111"/>
      <c r="L836" s="111"/>
      <c r="M836" s="111"/>
      <c r="N836" s="111"/>
    </row>
    <row r="837" spans="1:14" s="3" customFormat="1" x14ac:dyDescent="0.3">
      <c r="A837"/>
      <c r="B837"/>
      <c r="C837"/>
      <c r="D837"/>
      <c r="E837"/>
      <c r="G837" s="112"/>
      <c r="H837" s="111"/>
      <c r="I837" s="111"/>
      <c r="J837" s="111"/>
      <c r="K837" s="111"/>
      <c r="L837" s="111"/>
      <c r="M837" s="111"/>
      <c r="N837" s="111"/>
    </row>
    <row r="838" spans="1:14" s="3" customFormat="1" x14ac:dyDescent="0.3">
      <c r="A838"/>
      <c r="B838"/>
      <c r="C838"/>
      <c r="D838"/>
      <c r="E838"/>
      <c r="G838" s="112"/>
      <c r="H838" s="111"/>
      <c r="I838" s="111"/>
      <c r="J838" s="111"/>
      <c r="K838" s="111"/>
      <c r="L838" s="111"/>
      <c r="M838" s="111"/>
      <c r="N838" s="111"/>
    </row>
    <row r="839" spans="1:14" s="3" customFormat="1" x14ac:dyDescent="0.3">
      <c r="A839"/>
      <c r="B839"/>
      <c r="C839"/>
      <c r="D839"/>
      <c r="E839"/>
      <c r="G839" s="112"/>
      <c r="H839" s="111"/>
      <c r="I839" s="111"/>
      <c r="J839" s="111"/>
      <c r="K839" s="111"/>
      <c r="L839" s="111"/>
      <c r="M839" s="111"/>
      <c r="N839" s="111"/>
    </row>
    <row r="840" spans="1:14" s="3" customFormat="1" x14ac:dyDescent="0.3">
      <c r="A840"/>
      <c r="B840"/>
      <c r="C840"/>
      <c r="D840"/>
      <c r="E840"/>
      <c r="G840" s="112"/>
      <c r="H840" s="111"/>
      <c r="I840" s="111"/>
      <c r="J840" s="111"/>
      <c r="K840" s="111"/>
      <c r="L840" s="111"/>
      <c r="M840" s="111"/>
      <c r="N840" s="111"/>
    </row>
    <row r="841" spans="1:14" s="3" customFormat="1" x14ac:dyDescent="0.3">
      <c r="A841"/>
      <c r="B841"/>
      <c r="C841"/>
      <c r="D841"/>
      <c r="E841"/>
      <c r="G841" s="112"/>
      <c r="H841" s="111"/>
      <c r="I841" s="111"/>
      <c r="J841" s="111"/>
      <c r="K841" s="111"/>
      <c r="L841" s="111"/>
      <c r="M841" s="111"/>
      <c r="N841" s="111"/>
    </row>
    <row r="842" spans="1:14" s="3" customFormat="1" x14ac:dyDescent="0.3">
      <c r="A842"/>
      <c r="B842"/>
      <c r="C842"/>
      <c r="D842"/>
      <c r="E842"/>
      <c r="G842" s="112"/>
      <c r="H842" s="111"/>
      <c r="I842" s="111"/>
      <c r="J842" s="111"/>
      <c r="K842" s="111"/>
      <c r="L842" s="111"/>
      <c r="M842" s="111"/>
      <c r="N842" s="111"/>
    </row>
    <row r="843" spans="1:14" s="3" customFormat="1" x14ac:dyDescent="0.3">
      <c r="A843"/>
      <c r="B843"/>
      <c r="C843"/>
      <c r="D843"/>
      <c r="E843"/>
      <c r="G843" s="112"/>
      <c r="H843" s="111"/>
      <c r="I843" s="111"/>
      <c r="J843" s="111"/>
      <c r="K843" s="111"/>
      <c r="L843" s="111"/>
      <c r="M843" s="111"/>
      <c r="N843" s="111"/>
    </row>
    <row r="844" spans="1:14" s="3" customFormat="1" x14ac:dyDescent="0.3">
      <c r="A844"/>
      <c r="B844"/>
      <c r="C844"/>
      <c r="D844"/>
      <c r="E844"/>
      <c r="G844" s="112"/>
      <c r="H844" s="111"/>
      <c r="I844" s="111"/>
      <c r="J844" s="111"/>
      <c r="K844" s="111"/>
      <c r="L844" s="111"/>
      <c r="M844" s="111"/>
      <c r="N844" s="111"/>
    </row>
    <row r="845" spans="1:14" s="3" customFormat="1" x14ac:dyDescent="0.3">
      <c r="A845"/>
      <c r="B845"/>
      <c r="C845"/>
      <c r="D845"/>
      <c r="E845"/>
      <c r="G845" s="112"/>
      <c r="H845" s="111"/>
      <c r="I845" s="111"/>
      <c r="J845" s="111"/>
      <c r="K845" s="111"/>
      <c r="L845" s="111"/>
      <c r="M845" s="111"/>
      <c r="N845" s="111"/>
    </row>
    <row r="846" spans="1:14" s="3" customFormat="1" x14ac:dyDescent="0.3">
      <c r="A846"/>
      <c r="B846"/>
      <c r="C846"/>
      <c r="D846"/>
      <c r="E846"/>
      <c r="G846" s="112"/>
      <c r="H846" s="111"/>
      <c r="I846" s="111"/>
      <c r="J846" s="111"/>
      <c r="K846" s="111"/>
      <c r="L846" s="111"/>
      <c r="M846" s="111"/>
      <c r="N846" s="111"/>
    </row>
    <row r="847" spans="1:14" s="3" customFormat="1" x14ac:dyDescent="0.3">
      <c r="A847"/>
      <c r="B847"/>
      <c r="C847"/>
      <c r="D847"/>
      <c r="E847"/>
      <c r="G847" s="112"/>
      <c r="H847" s="111"/>
      <c r="I847" s="111"/>
      <c r="J847" s="111"/>
      <c r="K847" s="111"/>
      <c r="L847" s="111"/>
      <c r="M847" s="111"/>
      <c r="N847" s="111"/>
    </row>
    <row r="848" spans="1:14" s="3" customFormat="1" x14ac:dyDescent="0.3">
      <c r="A848"/>
      <c r="B848"/>
      <c r="C848"/>
      <c r="D848"/>
      <c r="E848"/>
      <c r="G848" s="112"/>
      <c r="H848" s="111"/>
      <c r="I848" s="111"/>
      <c r="J848" s="111"/>
      <c r="K848" s="111"/>
      <c r="L848" s="111"/>
      <c r="M848" s="111"/>
      <c r="N848" s="111"/>
    </row>
    <row r="849" spans="1:14" s="3" customFormat="1" x14ac:dyDescent="0.3">
      <c r="A849"/>
      <c r="B849"/>
      <c r="C849"/>
      <c r="D849"/>
      <c r="E849"/>
      <c r="G849" s="112"/>
      <c r="H849" s="111"/>
      <c r="I849" s="111"/>
      <c r="J849" s="111"/>
      <c r="K849" s="111"/>
      <c r="L849" s="111"/>
      <c r="M849" s="111"/>
      <c r="N849" s="111"/>
    </row>
    <row r="850" spans="1:14" s="3" customFormat="1" x14ac:dyDescent="0.3">
      <c r="A850"/>
      <c r="B850"/>
      <c r="C850"/>
      <c r="D850"/>
      <c r="E850"/>
      <c r="G850" s="112"/>
      <c r="H850" s="111"/>
      <c r="I850" s="111"/>
      <c r="J850" s="111"/>
      <c r="K850" s="111"/>
      <c r="L850" s="111"/>
      <c r="M850" s="111"/>
      <c r="N850" s="111"/>
    </row>
    <row r="851" spans="1:14" s="3" customFormat="1" x14ac:dyDescent="0.3">
      <c r="A851"/>
      <c r="B851"/>
      <c r="C851"/>
      <c r="D851"/>
      <c r="E851"/>
      <c r="G851" s="112"/>
      <c r="H851" s="111"/>
      <c r="I851" s="111"/>
      <c r="J851" s="111"/>
      <c r="K851" s="111"/>
      <c r="L851" s="111"/>
      <c r="M851" s="111"/>
      <c r="N851" s="111"/>
    </row>
    <row r="852" spans="1:14" s="3" customFormat="1" x14ac:dyDescent="0.3">
      <c r="A852"/>
      <c r="B852"/>
      <c r="C852"/>
      <c r="D852"/>
      <c r="E852"/>
      <c r="G852" s="112"/>
      <c r="H852" s="111"/>
      <c r="I852" s="111"/>
      <c r="J852" s="111"/>
      <c r="K852" s="111"/>
      <c r="L852" s="111"/>
      <c r="M852" s="111"/>
      <c r="N852" s="111"/>
    </row>
    <row r="853" spans="1:14" s="3" customFormat="1" x14ac:dyDescent="0.3">
      <c r="A853"/>
      <c r="B853"/>
      <c r="C853"/>
      <c r="D853"/>
      <c r="E853"/>
      <c r="G853" s="112"/>
      <c r="H853" s="111"/>
      <c r="I853" s="111"/>
      <c r="J853" s="111"/>
      <c r="K853" s="111"/>
      <c r="L853" s="111"/>
      <c r="M853" s="111"/>
      <c r="N853" s="111"/>
    </row>
    <row r="854" spans="1:14" s="3" customFormat="1" x14ac:dyDescent="0.3">
      <c r="A854"/>
      <c r="B854"/>
      <c r="C854"/>
      <c r="D854"/>
      <c r="E854"/>
      <c r="G854" s="112"/>
      <c r="H854" s="111"/>
      <c r="I854" s="111"/>
      <c r="J854" s="111"/>
      <c r="K854" s="111"/>
      <c r="L854" s="111"/>
      <c r="M854" s="111"/>
      <c r="N854" s="111"/>
    </row>
    <row r="855" spans="1:14" s="3" customFormat="1" x14ac:dyDescent="0.3">
      <c r="A855"/>
      <c r="B855"/>
      <c r="C855"/>
      <c r="D855"/>
      <c r="E855"/>
      <c r="G855" s="112"/>
      <c r="H855" s="111"/>
      <c r="I855" s="111"/>
      <c r="J855" s="111"/>
      <c r="K855" s="111"/>
      <c r="L855" s="111"/>
      <c r="M855" s="111"/>
      <c r="N855" s="111"/>
    </row>
    <row r="856" spans="1:14" s="3" customFormat="1" x14ac:dyDescent="0.3">
      <c r="A856"/>
      <c r="B856"/>
      <c r="C856"/>
      <c r="D856"/>
      <c r="E856"/>
      <c r="G856" s="112"/>
      <c r="H856" s="111"/>
      <c r="I856" s="111"/>
      <c r="J856" s="111"/>
      <c r="K856" s="111"/>
      <c r="L856" s="111"/>
      <c r="M856" s="111"/>
      <c r="N856" s="111"/>
    </row>
    <row r="857" spans="1:14" s="3" customFormat="1" x14ac:dyDescent="0.3">
      <c r="A857"/>
      <c r="B857"/>
      <c r="C857"/>
      <c r="D857"/>
      <c r="E857"/>
      <c r="G857" s="112"/>
      <c r="H857" s="111"/>
      <c r="I857" s="111"/>
      <c r="J857" s="111"/>
      <c r="K857" s="111"/>
      <c r="L857" s="111"/>
      <c r="M857" s="111"/>
      <c r="N857" s="111"/>
    </row>
    <row r="858" spans="1:14" s="3" customFormat="1" x14ac:dyDescent="0.3">
      <c r="A858"/>
      <c r="B858"/>
      <c r="C858"/>
      <c r="D858"/>
      <c r="E858"/>
      <c r="G858" s="112"/>
      <c r="H858" s="111"/>
      <c r="I858" s="111"/>
      <c r="J858" s="111"/>
      <c r="K858" s="111"/>
      <c r="L858" s="111"/>
      <c r="M858" s="111"/>
      <c r="N858" s="111"/>
    </row>
    <row r="859" spans="1:14" s="3" customFormat="1" x14ac:dyDescent="0.3">
      <c r="A859"/>
      <c r="B859"/>
      <c r="C859"/>
      <c r="D859"/>
      <c r="E859"/>
      <c r="G859" s="112"/>
      <c r="H859" s="111"/>
      <c r="I859" s="111"/>
      <c r="J859" s="111"/>
      <c r="K859" s="111"/>
      <c r="L859" s="111"/>
      <c r="M859" s="111"/>
      <c r="N859" s="111"/>
    </row>
    <row r="860" spans="1:14" s="3" customFormat="1" x14ac:dyDescent="0.3">
      <c r="A860"/>
      <c r="B860"/>
      <c r="C860"/>
      <c r="D860"/>
      <c r="E860"/>
      <c r="G860" s="112"/>
      <c r="H860" s="111"/>
      <c r="I860" s="111"/>
      <c r="J860" s="111"/>
      <c r="K860" s="111"/>
      <c r="L860" s="111"/>
      <c r="M860" s="111"/>
      <c r="N860" s="111"/>
    </row>
    <row r="861" spans="1:14" s="3" customFormat="1" x14ac:dyDescent="0.3">
      <c r="A861"/>
      <c r="B861"/>
      <c r="C861"/>
      <c r="D861"/>
      <c r="E861"/>
      <c r="G861" s="112"/>
      <c r="H861" s="111"/>
      <c r="I861" s="111"/>
      <c r="J861" s="111"/>
      <c r="K861" s="111"/>
      <c r="L861" s="111"/>
      <c r="M861" s="111"/>
      <c r="N861" s="111"/>
    </row>
    <row r="862" spans="1:14" s="3" customFormat="1" x14ac:dyDescent="0.3">
      <c r="A862"/>
      <c r="B862"/>
      <c r="C862"/>
      <c r="D862"/>
      <c r="E862"/>
      <c r="G862" s="112"/>
      <c r="H862" s="111"/>
      <c r="I862" s="111"/>
      <c r="J862" s="111"/>
      <c r="K862" s="111"/>
      <c r="L862" s="111"/>
      <c r="M862" s="111"/>
      <c r="N862" s="111"/>
    </row>
    <row r="863" spans="1:14" s="3" customFormat="1" x14ac:dyDescent="0.3">
      <c r="A863"/>
      <c r="B863"/>
      <c r="C863"/>
      <c r="D863"/>
      <c r="E863"/>
      <c r="G863" s="112"/>
      <c r="H863" s="111"/>
      <c r="I863" s="111"/>
      <c r="J863" s="111"/>
      <c r="K863" s="111"/>
      <c r="L863" s="111"/>
      <c r="M863" s="111"/>
      <c r="N863" s="111"/>
    </row>
    <row r="864" spans="1:14" s="3" customFormat="1" x14ac:dyDescent="0.3">
      <c r="A864"/>
      <c r="B864"/>
      <c r="C864"/>
      <c r="D864"/>
      <c r="E864"/>
      <c r="G864" s="112"/>
      <c r="H864" s="111"/>
      <c r="I864" s="111"/>
      <c r="J864" s="111"/>
      <c r="K864" s="111"/>
      <c r="L864" s="111"/>
      <c r="M864" s="111"/>
      <c r="N864" s="111"/>
    </row>
    <row r="865" spans="1:14" s="3" customFormat="1" x14ac:dyDescent="0.3">
      <c r="A865"/>
      <c r="B865"/>
      <c r="C865"/>
      <c r="D865"/>
      <c r="E865"/>
      <c r="G865" s="112"/>
      <c r="H865" s="111"/>
      <c r="I865" s="111"/>
      <c r="J865" s="111"/>
      <c r="K865" s="111"/>
      <c r="L865" s="111"/>
      <c r="M865" s="111"/>
      <c r="N865" s="111"/>
    </row>
    <row r="866" spans="1:14" s="3" customFormat="1" x14ac:dyDescent="0.3">
      <c r="A866"/>
      <c r="B866"/>
      <c r="C866"/>
      <c r="D866"/>
      <c r="E866"/>
      <c r="G866" s="112"/>
      <c r="H866" s="111"/>
      <c r="I866" s="111"/>
      <c r="J866" s="111"/>
      <c r="K866" s="111"/>
      <c r="L866" s="111"/>
      <c r="M866" s="111"/>
      <c r="N866" s="111"/>
    </row>
    <row r="867" spans="1:14" s="3" customFormat="1" x14ac:dyDescent="0.3">
      <c r="A867"/>
      <c r="B867"/>
      <c r="C867"/>
      <c r="D867"/>
      <c r="E867"/>
      <c r="G867" s="112"/>
      <c r="H867" s="111"/>
      <c r="I867" s="111"/>
      <c r="J867" s="111"/>
      <c r="K867" s="111"/>
      <c r="L867" s="111"/>
      <c r="M867" s="111"/>
      <c r="N867" s="111"/>
    </row>
    <row r="868" spans="1:14" s="3" customFormat="1" x14ac:dyDescent="0.3">
      <c r="A868"/>
      <c r="B868"/>
      <c r="C868"/>
      <c r="D868"/>
      <c r="E868"/>
      <c r="G868" s="112"/>
      <c r="H868" s="111"/>
      <c r="I868" s="111"/>
      <c r="J868" s="111"/>
      <c r="K868" s="111"/>
      <c r="L868" s="111"/>
      <c r="M868" s="111"/>
      <c r="N868" s="111"/>
    </row>
    <row r="869" spans="1:14" s="3" customFormat="1" x14ac:dyDescent="0.3">
      <c r="A869"/>
      <c r="B869"/>
      <c r="C869"/>
      <c r="D869"/>
      <c r="E869"/>
      <c r="G869" s="112"/>
      <c r="H869" s="111"/>
      <c r="I869" s="111"/>
      <c r="J869" s="111"/>
      <c r="K869" s="111"/>
      <c r="L869" s="111"/>
      <c r="M869" s="111"/>
      <c r="N869" s="111"/>
    </row>
    <row r="870" spans="1:14" s="3" customFormat="1" x14ac:dyDescent="0.3">
      <c r="A870"/>
      <c r="B870"/>
      <c r="C870"/>
      <c r="D870"/>
      <c r="E870"/>
      <c r="G870" s="112"/>
      <c r="H870" s="111"/>
      <c r="I870" s="111"/>
      <c r="J870" s="111"/>
      <c r="K870" s="111"/>
      <c r="L870" s="111"/>
      <c r="M870" s="111"/>
      <c r="N870" s="111"/>
    </row>
    <row r="871" spans="1:14" s="3" customFormat="1" x14ac:dyDescent="0.3">
      <c r="A871"/>
      <c r="B871"/>
      <c r="C871"/>
      <c r="D871"/>
      <c r="E871"/>
      <c r="G871" s="112"/>
      <c r="H871" s="111"/>
      <c r="I871" s="111"/>
      <c r="J871" s="111"/>
      <c r="K871" s="111"/>
      <c r="L871" s="111"/>
      <c r="M871" s="111"/>
      <c r="N871" s="111"/>
    </row>
    <row r="872" spans="1:14" s="3" customFormat="1" x14ac:dyDescent="0.3">
      <c r="A872"/>
      <c r="B872"/>
      <c r="C872"/>
      <c r="D872"/>
      <c r="E872"/>
      <c r="G872" s="112"/>
      <c r="H872" s="111"/>
      <c r="I872" s="111"/>
      <c r="J872" s="111"/>
      <c r="K872" s="111"/>
      <c r="L872" s="111"/>
      <c r="M872" s="111"/>
      <c r="N872" s="111"/>
    </row>
    <row r="873" spans="1:14" s="3" customFormat="1" x14ac:dyDescent="0.3">
      <c r="A873"/>
      <c r="B873"/>
      <c r="C873"/>
      <c r="D873"/>
      <c r="E873"/>
      <c r="G873" s="112"/>
      <c r="H873" s="111"/>
      <c r="I873" s="111"/>
      <c r="J873" s="111"/>
      <c r="K873" s="111"/>
      <c r="L873" s="111"/>
      <c r="M873" s="111"/>
      <c r="N873" s="111"/>
    </row>
    <row r="874" spans="1:14" s="3" customFormat="1" x14ac:dyDescent="0.3">
      <c r="A874"/>
      <c r="B874"/>
      <c r="C874"/>
      <c r="D874"/>
      <c r="E874"/>
      <c r="G874" s="112"/>
      <c r="H874" s="111"/>
      <c r="I874" s="111"/>
      <c r="J874" s="111"/>
      <c r="K874" s="111"/>
      <c r="L874" s="111"/>
      <c r="M874" s="111"/>
      <c r="N874" s="111"/>
    </row>
    <row r="875" spans="1:14" s="3" customFormat="1" x14ac:dyDescent="0.3">
      <c r="A875"/>
      <c r="B875"/>
      <c r="C875"/>
      <c r="D875"/>
      <c r="E875"/>
      <c r="G875" s="112"/>
      <c r="H875" s="111"/>
      <c r="I875" s="111"/>
      <c r="J875" s="111"/>
      <c r="K875" s="111"/>
      <c r="L875" s="111"/>
      <c r="M875" s="111"/>
      <c r="N875" s="111"/>
    </row>
    <row r="876" spans="1:14" s="3" customFormat="1" x14ac:dyDescent="0.3">
      <c r="A876"/>
      <c r="B876"/>
      <c r="C876"/>
      <c r="D876"/>
      <c r="E876"/>
      <c r="G876" s="112"/>
      <c r="H876" s="111"/>
      <c r="I876" s="111"/>
      <c r="J876" s="111"/>
      <c r="K876" s="111"/>
      <c r="L876" s="111"/>
      <c r="M876" s="111"/>
      <c r="N876" s="111"/>
    </row>
    <row r="877" spans="1:14" s="3" customFormat="1" x14ac:dyDescent="0.3">
      <c r="A877"/>
      <c r="B877"/>
      <c r="C877"/>
      <c r="D877"/>
      <c r="E877"/>
      <c r="G877" s="112"/>
      <c r="H877" s="111"/>
      <c r="I877" s="111"/>
      <c r="J877" s="111"/>
      <c r="K877" s="111"/>
      <c r="L877" s="111"/>
      <c r="M877" s="111"/>
      <c r="N877" s="111"/>
    </row>
    <row r="878" spans="1:14" s="3" customFormat="1" x14ac:dyDescent="0.3">
      <c r="A878"/>
      <c r="B878"/>
      <c r="C878"/>
      <c r="D878"/>
      <c r="E878"/>
      <c r="G878" s="112"/>
      <c r="H878" s="111"/>
      <c r="I878" s="111"/>
      <c r="J878" s="111"/>
      <c r="K878" s="111"/>
      <c r="L878" s="111"/>
      <c r="M878" s="111"/>
      <c r="N878" s="111"/>
    </row>
    <row r="879" spans="1:14" s="3" customFormat="1" x14ac:dyDescent="0.3">
      <c r="A879"/>
      <c r="B879"/>
      <c r="C879"/>
      <c r="D879"/>
      <c r="E879"/>
      <c r="G879" s="112"/>
      <c r="H879" s="111"/>
      <c r="I879" s="111"/>
      <c r="J879" s="111"/>
      <c r="K879" s="111"/>
      <c r="L879" s="111"/>
      <c r="M879" s="111"/>
      <c r="N879" s="111"/>
    </row>
    <row r="880" spans="1:14" s="3" customFormat="1" x14ac:dyDescent="0.3">
      <c r="A880"/>
      <c r="B880"/>
      <c r="C880"/>
      <c r="D880"/>
      <c r="E880"/>
      <c r="G880" s="112"/>
      <c r="H880" s="111"/>
      <c r="I880" s="111"/>
      <c r="J880" s="111"/>
      <c r="K880" s="111"/>
      <c r="L880" s="111"/>
      <c r="M880" s="111"/>
      <c r="N880" s="111"/>
    </row>
    <row r="881" spans="1:14" s="3" customFormat="1" x14ac:dyDescent="0.3">
      <c r="A881"/>
      <c r="B881"/>
      <c r="C881"/>
      <c r="D881"/>
      <c r="E881"/>
      <c r="G881" s="112"/>
      <c r="H881" s="111"/>
      <c r="I881" s="111"/>
      <c r="J881" s="111"/>
      <c r="K881" s="111"/>
      <c r="L881" s="111"/>
      <c r="M881" s="111"/>
      <c r="N881" s="111"/>
    </row>
    <row r="882" spans="1:14" s="3" customFormat="1" x14ac:dyDescent="0.3">
      <c r="A882"/>
      <c r="B882"/>
      <c r="C882"/>
      <c r="D882"/>
      <c r="E882"/>
      <c r="G882" s="112"/>
      <c r="H882" s="111"/>
      <c r="I882" s="111"/>
      <c r="J882" s="111"/>
      <c r="K882" s="111"/>
      <c r="L882" s="111"/>
      <c r="M882" s="111"/>
      <c r="N882" s="111"/>
    </row>
    <row r="883" spans="1:14" s="3" customFormat="1" x14ac:dyDescent="0.3">
      <c r="A883"/>
      <c r="B883"/>
      <c r="C883"/>
      <c r="D883"/>
      <c r="E883"/>
      <c r="G883" s="112"/>
      <c r="H883" s="111"/>
      <c r="I883" s="111"/>
      <c r="J883" s="111"/>
      <c r="K883" s="111"/>
      <c r="L883" s="111"/>
      <c r="M883" s="111"/>
      <c r="N883" s="111"/>
    </row>
    <row r="884" spans="1:14" s="3" customFormat="1" x14ac:dyDescent="0.3">
      <c r="A884"/>
      <c r="B884"/>
      <c r="C884"/>
      <c r="D884"/>
      <c r="E884"/>
      <c r="G884" s="112"/>
      <c r="H884" s="111"/>
      <c r="I884" s="111"/>
      <c r="J884" s="111"/>
      <c r="K884" s="111"/>
      <c r="L884" s="111"/>
      <c r="M884" s="111"/>
      <c r="N884" s="111"/>
    </row>
    <row r="885" spans="1:14" s="3" customFormat="1" x14ac:dyDescent="0.3">
      <c r="A885"/>
      <c r="B885"/>
      <c r="C885"/>
      <c r="D885"/>
      <c r="E885"/>
      <c r="G885" s="112"/>
      <c r="H885" s="111"/>
      <c r="I885" s="111"/>
      <c r="J885" s="111"/>
      <c r="K885" s="111"/>
      <c r="L885" s="111"/>
      <c r="M885" s="111"/>
      <c r="N885" s="111"/>
    </row>
    <row r="886" spans="1:14" s="3" customFormat="1" x14ac:dyDescent="0.3">
      <c r="A886"/>
      <c r="B886"/>
      <c r="C886"/>
      <c r="D886"/>
      <c r="E886"/>
      <c r="G886" s="112"/>
      <c r="H886" s="111"/>
      <c r="I886" s="111"/>
      <c r="J886" s="111"/>
      <c r="K886" s="111"/>
      <c r="L886" s="111"/>
      <c r="M886" s="111"/>
      <c r="N886" s="111"/>
    </row>
    <row r="887" spans="1:14" s="3" customFormat="1" x14ac:dyDescent="0.3">
      <c r="A887"/>
      <c r="B887"/>
      <c r="C887"/>
      <c r="D887"/>
      <c r="E887"/>
      <c r="G887" s="112"/>
      <c r="H887" s="111"/>
      <c r="I887" s="111"/>
      <c r="J887" s="111"/>
      <c r="K887" s="111"/>
      <c r="L887" s="111"/>
      <c r="M887" s="111"/>
      <c r="N887" s="111"/>
    </row>
    <row r="888" spans="1:14" s="3" customFormat="1" x14ac:dyDescent="0.3">
      <c r="A888"/>
      <c r="B888"/>
      <c r="C888"/>
      <c r="D888"/>
      <c r="E888"/>
      <c r="G888" s="112"/>
      <c r="H888" s="111"/>
      <c r="I888" s="111"/>
      <c r="J888" s="111"/>
      <c r="K888" s="111"/>
      <c r="L888" s="111"/>
      <c r="M888" s="111"/>
      <c r="N888" s="111"/>
    </row>
    <row r="889" spans="1:14" s="3" customFormat="1" x14ac:dyDescent="0.3">
      <c r="A889"/>
      <c r="B889"/>
      <c r="C889"/>
      <c r="D889"/>
      <c r="E889"/>
      <c r="G889" s="112"/>
      <c r="H889" s="111"/>
      <c r="I889" s="111"/>
      <c r="J889" s="111"/>
      <c r="K889" s="111"/>
      <c r="L889" s="111"/>
      <c r="M889" s="111"/>
      <c r="N889" s="111"/>
    </row>
    <row r="890" spans="1:14" s="3" customFormat="1" x14ac:dyDescent="0.3">
      <c r="A890"/>
      <c r="B890"/>
      <c r="C890"/>
      <c r="D890"/>
      <c r="E890"/>
      <c r="G890" s="112"/>
      <c r="H890" s="111"/>
      <c r="I890" s="111"/>
      <c r="J890" s="111"/>
      <c r="K890" s="111"/>
      <c r="L890" s="111"/>
      <c r="M890" s="111"/>
      <c r="N890" s="111"/>
    </row>
    <row r="891" spans="1:14" s="3" customFormat="1" x14ac:dyDescent="0.3">
      <c r="A891"/>
      <c r="B891"/>
      <c r="C891"/>
      <c r="D891"/>
      <c r="E891"/>
      <c r="G891" s="112"/>
      <c r="H891" s="111"/>
      <c r="I891" s="111"/>
      <c r="J891" s="111"/>
      <c r="K891" s="111"/>
      <c r="L891" s="111"/>
      <c r="M891" s="111"/>
      <c r="N891" s="111"/>
    </row>
    <row r="892" spans="1:14" s="3" customFormat="1" x14ac:dyDescent="0.3">
      <c r="A892"/>
      <c r="B892"/>
      <c r="C892"/>
      <c r="D892"/>
      <c r="E892"/>
      <c r="G892" s="112"/>
      <c r="H892" s="111"/>
      <c r="I892" s="111"/>
      <c r="J892" s="111"/>
      <c r="K892" s="111"/>
      <c r="L892" s="111"/>
      <c r="M892" s="111"/>
      <c r="N892" s="111"/>
    </row>
    <row r="893" spans="1:14" s="3" customFormat="1" x14ac:dyDescent="0.3">
      <c r="A893"/>
      <c r="B893"/>
      <c r="C893"/>
      <c r="D893"/>
      <c r="E893"/>
      <c r="G893" s="112"/>
      <c r="H893" s="111"/>
      <c r="I893" s="111"/>
      <c r="J893" s="111"/>
      <c r="K893" s="111"/>
      <c r="L893" s="111"/>
      <c r="M893" s="111"/>
      <c r="N893" s="111"/>
    </row>
    <row r="894" spans="1:14" s="3" customFormat="1" x14ac:dyDescent="0.3">
      <c r="A894"/>
      <c r="B894"/>
      <c r="C894"/>
      <c r="D894"/>
      <c r="E894"/>
      <c r="G894" s="112"/>
      <c r="H894" s="111"/>
      <c r="I894" s="111"/>
      <c r="J894" s="111"/>
      <c r="K894" s="111"/>
      <c r="L894" s="111"/>
      <c r="M894" s="111"/>
      <c r="N894" s="111"/>
    </row>
    <row r="895" spans="1:14" s="3" customFormat="1" x14ac:dyDescent="0.3">
      <c r="A895"/>
      <c r="B895"/>
      <c r="C895"/>
      <c r="D895"/>
      <c r="E895"/>
      <c r="G895" s="112"/>
      <c r="H895" s="111"/>
      <c r="I895" s="111"/>
      <c r="J895" s="111"/>
      <c r="K895" s="111"/>
      <c r="L895" s="111"/>
      <c r="M895" s="111"/>
      <c r="N895" s="111"/>
    </row>
    <row r="896" spans="1:14" s="3" customFormat="1" x14ac:dyDescent="0.3">
      <c r="A896"/>
      <c r="B896"/>
      <c r="C896"/>
      <c r="D896"/>
      <c r="E896"/>
      <c r="G896" s="112"/>
      <c r="H896" s="111"/>
      <c r="I896" s="111"/>
      <c r="J896" s="111"/>
      <c r="K896" s="111"/>
      <c r="L896" s="111"/>
      <c r="M896" s="111"/>
      <c r="N896" s="111"/>
    </row>
    <row r="897" spans="1:14" s="3" customFormat="1" x14ac:dyDescent="0.3">
      <c r="A897"/>
      <c r="B897"/>
      <c r="C897"/>
      <c r="D897"/>
      <c r="E897"/>
      <c r="G897" s="112"/>
      <c r="H897" s="111"/>
      <c r="I897" s="111"/>
      <c r="J897" s="111"/>
      <c r="K897" s="111"/>
      <c r="L897" s="111"/>
      <c r="M897" s="111"/>
      <c r="N897" s="111"/>
    </row>
    <row r="898" spans="1:14" s="3" customFormat="1" x14ac:dyDescent="0.3">
      <c r="A898"/>
      <c r="B898"/>
      <c r="C898"/>
      <c r="D898"/>
      <c r="E898"/>
      <c r="G898" s="112"/>
      <c r="H898" s="111"/>
      <c r="I898" s="111"/>
      <c r="J898" s="111"/>
      <c r="K898" s="111"/>
      <c r="L898" s="111"/>
      <c r="M898" s="111"/>
      <c r="N898" s="111"/>
    </row>
    <row r="899" spans="1:14" s="3" customFormat="1" x14ac:dyDescent="0.3">
      <c r="A899"/>
      <c r="B899"/>
      <c r="C899"/>
      <c r="D899"/>
      <c r="E899"/>
      <c r="G899" s="112"/>
      <c r="H899" s="111"/>
      <c r="I899" s="111"/>
      <c r="J899" s="111"/>
      <c r="K899" s="111"/>
      <c r="L899" s="111"/>
      <c r="M899" s="111"/>
      <c r="N899" s="111"/>
    </row>
    <row r="900" spans="1:14" s="3" customFormat="1" x14ac:dyDescent="0.3">
      <c r="A900"/>
      <c r="B900"/>
      <c r="C900"/>
      <c r="D900"/>
      <c r="E900"/>
      <c r="G900" s="112"/>
      <c r="H900" s="111"/>
      <c r="I900" s="111"/>
      <c r="J900" s="111"/>
      <c r="K900" s="111"/>
      <c r="L900" s="111"/>
      <c r="M900" s="111"/>
      <c r="N900" s="111"/>
    </row>
    <row r="901" spans="1:14" s="3" customFormat="1" x14ac:dyDescent="0.3">
      <c r="A901"/>
      <c r="B901"/>
      <c r="C901"/>
      <c r="D901"/>
      <c r="E901"/>
      <c r="G901" s="112"/>
      <c r="H901" s="111"/>
      <c r="I901" s="111"/>
      <c r="J901" s="111"/>
      <c r="K901" s="111"/>
      <c r="L901" s="111"/>
      <c r="M901" s="111"/>
      <c r="N901" s="111"/>
    </row>
    <row r="902" spans="1:14" s="3" customFormat="1" x14ac:dyDescent="0.3">
      <c r="A902"/>
      <c r="B902"/>
      <c r="C902"/>
      <c r="D902"/>
      <c r="E902"/>
      <c r="G902" s="112"/>
      <c r="H902" s="111"/>
      <c r="I902" s="111"/>
      <c r="J902" s="111"/>
      <c r="K902" s="111"/>
      <c r="L902" s="111"/>
      <c r="M902" s="111"/>
      <c r="N902" s="111"/>
    </row>
    <row r="903" spans="1:14" s="3" customFormat="1" x14ac:dyDescent="0.3">
      <c r="A903"/>
      <c r="B903"/>
      <c r="C903"/>
      <c r="D903"/>
      <c r="E903"/>
      <c r="G903" s="112"/>
      <c r="H903" s="111"/>
      <c r="I903" s="111"/>
      <c r="J903" s="111"/>
      <c r="K903" s="111"/>
      <c r="L903" s="111"/>
      <c r="M903" s="111"/>
      <c r="N903" s="111"/>
    </row>
    <row r="904" spans="1:14" s="3" customFormat="1" x14ac:dyDescent="0.3">
      <c r="A904"/>
      <c r="B904"/>
      <c r="C904"/>
      <c r="D904"/>
      <c r="E904"/>
      <c r="G904" s="112"/>
      <c r="H904" s="111"/>
      <c r="I904" s="111"/>
      <c r="J904" s="111"/>
      <c r="K904" s="111"/>
      <c r="L904" s="111"/>
      <c r="M904" s="111"/>
      <c r="N904" s="111"/>
    </row>
    <row r="905" spans="1:14" s="3" customFormat="1" x14ac:dyDescent="0.3">
      <c r="A905"/>
      <c r="B905"/>
      <c r="C905"/>
      <c r="D905"/>
      <c r="E905"/>
      <c r="G905" s="112"/>
      <c r="H905" s="111"/>
      <c r="I905" s="111"/>
      <c r="J905" s="111"/>
      <c r="K905" s="111"/>
      <c r="L905" s="111"/>
      <c r="M905" s="111"/>
      <c r="N905" s="111"/>
    </row>
    <row r="906" spans="1:14" s="3" customFormat="1" x14ac:dyDescent="0.3">
      <c r="A906"/>
      <c r="B906"/>
      <c r="C906"/>
      <c r="D906"/>
      <c r="E906"/>
      <c r="G906" s="112"/>
      <c r="H906" s="111"/>
      <c r="I906" s="111"/>
      <c r="J906" s="111"/>
      <c r="K906" s="111"/>
      <c r="L906" s="111"/>
      <c r="M906" s="111"/>
      <c r="N906" s="111"/>
    </row>
    <row r="907" spans="1:14" s="3" customFormat="1" x14ac:dyDescent="0.3">
      <c r="A907"/>
      <c r="B907"/>
      <c r="C907"/>
      <c r="D907"/>
      <c r="E907"/>
      <c r="G907" s="112"/>
      <c r="H907" s="111"/>
      <c r="I907" s="111"/>
      <c r="J907" s="111"/>
      <c r="K907" s="111"/>
      <c r="L907" s="111"/>
      <c r="M907" s="111"/>
      <c r="N907" s="111"/>
    </row>
    <row r="908" spans="1:14" s="3" customFormat="1" x14ac:dyDescent="0.3">
      <c r="A908"/>
      <c r="B908"/>
      <c r="C908"/>
      <c r="D908"/>
      <c r="E908"/>
      <c r="G908" s="112"/>
      <c r="H908" s="111"/>
      <c r="I908" s="111"/>
      <c r="J908" s="111"/>
      <c r="K908" s="111"/>
      <c r="L908" s="111"/>
      <c r="M908" s="111"/>
      <c r="N908" s="111"/>
    </row>
    <row r="909" spans="1:14" s="3" customFormat="1" x14ac:dyDescent="0.3">
      <c r="A909"/>
      <c r="B909"/>
      <c r="C909"/>
      <c r="D909"/>
      <c r="E909"/>
      <c r="G909" s="112"/>
      <c r="H909" s="111"/>
      <c r="I909" s="111"/>
      <c r="J909" s="111"/>
      <c r="K909" s="111"/>
      <c r="L909" s="111"/>
      <c r="M909" s="111"/>
      <c r="N909" s="111"/>
    </row>
    <row r="910" spans="1:14" s="3" customFormat="1" x14ac:dyDescent="0.3">
      <c r="A910"/>
      <c r="B910"/>
      <c r="C910"/>
      <c r="D910"/>
      <c r="E910"/>
      <c r="G910" s="112"/>
      <c r="H910" s="111"/>
      <c r="I910" s="111"/>
      <c r="J910" s="111"/>
      <c r="K910" s="111"/>
      <c r="L910" s="111"/>
      <c r="M910" s="111"/>
      <c r="N910" s="111"/>
    </row>
    <row r="911" spans="1:14" s="3" customFormat="1" x14ac:dyDescent="0.3">
      <c r="A911"/>
      <c r="B911"/>
      <c r="C911"/>
      <c r="D911"/>
      <c r="E911"/>
      <c r="G911" s="112"/>
      <c r="H911" s="111"/>
      <c r="I911" s="111"/>
      <c r="J911" s="111"/>
      <c r="K911" s="111"/>
      <c r="L911" s="111"/>
      <c r="M911" s="111"/>
      <c r="N911" s="111"/>
    </row>
    <row r="912" spans="1:14" s="3" customFormat="1" x14ac:dyDescent="0.3">
      <c r="A912"/>
      <c r="B912"/>
      <c r="C912"/>
      <c r="D912"/>
      <c r="E912"/>
      <c r="G912" s="112"/>
      <c r="H912" s="111"/>
      <c r="I912" s="111"/>
      <c r="J912" s="111"/>
      <c r="K912" s="111"/>
      <c r="L912" s="111"/>
      <c r="M912" s="111"/>
      <c r="N912" s="111"/>
    </row>
    <row r="913" spans="1:14" s="3" customFormat="1" x14ac:dyDescent="0.3">
      <c r="A913"/>
      <c r="B913"/>
      <c r="C913"/>
      <c r="D913"/>
      <c r="E913"/>
      <c r="G913" s="112"/>
      <c r="H913" s="111"/>
      <c r="I913" s="111"/>
      <c r="J913" s="111"/>
      <c r="K913" s="111"/>
      <c r="L913" s="111"/>
      <c r="M913" s="111"/>
      <c r="N913" s="111"/>
    </row>
    <row r="914" spans="1:14" s="3" customFormat="1" x14ac:dyDescent="0.3">
      <c r="A914"/>
      <c r="B914"/>
      <c r="C914"/>
      <c r="D914"/>
      <c r="E914"/>
      <c r="G914" s="112"/>
      <c r="H914" s="111"/>
      <c r="I914" s="111"/>
      <c r="J914" s="111"/>
      <c r="K914" s="111"/>
      <c r="L914" s="111"/>
      <c r="M914" s="111"/>
      <c r="N914" s="111"/>
    </row>
    <row r="915" spans="1:14" s="3" customFormat="1" x14ac:dyDescent="0.3">
      <c r="A915"/>
      <c r="B915"/>
      <c r="C915"/>
      <c r="D915"/>
      <c r="E915"/>
      <c r="G915" s="112"/>
      <c r="H915" s="111"/>
      <c r="I915" s="111"/>
      <c r="J915" s="111"/>
      <c r="K915" s="111"/>
      <c r="L915" s="111"/>
      <c r="M915" s="111"/>
      <c r="N915" s="111"/>
    </row>
    <row r="916" spans="1:14" s="3" customFormat="1" x14ac:dyDescent="0.3">
      <c r="A916"/>
      <c r="B916"/>
      <c r="C916"/>
      <c r="D916"/>
      <c r="E916"/>
      <c r="G916" s="112"/>
      <c r="H916" s="111"/>
      <c r="I916" s="111"/>
      <c r="J916" s="111"/>
      <c r="K916" s="111"/>
      <c r="L916" s="111"/>
      <c r="M916" s="111"/>
      <c r="N916" s="111"/>
    </row>
    <row r="917" spans="1:14" s="3" customFormat="1" x14ac:dyDescent="0.3">
      <c r="A917"/>
      <c r="B917"/>
      <c r="C917"/>
      <c r="D917"/>
      <c r="E917"/>
      <c r="G917" s="112"/>
      <c r="H917" s="111"/>
      <c r="I917" s="111"/>
      <c r="J917" s="111"/>
      <c r="K917" s="111"/>
      <c r="L917" s="111"/>
      <c r="M917" s="111"/>
      <c r="N917" s="111"/>
    </row>
    <row r="918" spans="1:14" s="3" customFormat="1" x14ac:dyDescent="0.3">
      <c r="A918"/>
      <c r="B918"/>
      <c r="C918"/>
      <c r="D918"/>
      <c r="E918"/>
      <c r="G918" s="112"/>
      <c r="H918" s="111"/>
      <c r="I918" s="111"/>
      <c r="J918" s="111"/>
      <c r="K918" s="111"/>
      <c r="L918" s="111"/>
      <c r="M918" s="111"/>
      <c r="N918" s="111"/>
    </row>
    <row r="919" spans="1:14" s="3" customFormat="1" x14ac:dyDescent="0.3">
      <c r="A919"/>
      <c r="B919"/>
      <c r="C919"/>
      <c r="D919"/>
      <c r="E919"/>
      <c r="G919" s="112"/>
      <c r="H919" s="111"/>
      <c r="I919" s="111"/>
      <c r="J919" s="111"/>
      <c r="K919" s="111"/>
      <c r="L919" s="111"/>
      <c r="M919" s="111"/>
      <c r="N919" s="111"/>
    </row>
    <row r="920" spans="1:14" s="3" customFormat="1" x14ac:dyDescent="0.3">
      <c r="A920"/>
      <c r="B920"/>
      <c r="C920"/>
      <c r="D920"/>
      <c r="E920"/>
      <c r="G920" s="112"/>
      <c r="H920" s="111"/>
      <c r="I920" s="111"/>
      <c r="J920" s="111"/>
      <c r="K920" s="111"/>
      <c r="L920" s="111"/>
      <c r="M920" s="111"/>
      <c r="N920" s="111"/>
    </row>
    <row r="921" spans="1:14" s="3" customFormat="1" x14ac:dyDescent="0.3">
      <c r="A921"/>
      <c r="B921"/>
      <c r="C921"/>
      <c r="D921"/>
      <c r="E921"/>
      <c r="G921" s="112"/>
      <c r="H921" s="111"/>
      <c r="I921" s="111"/>
      <c r="J921" s="111"/>
      <c r="K921" s="111"/>
      <c r="L921" s="111"/>
      <c r="M921" s="111"/>
      <c r="N921" s="111"/>
    </row>
    <row r="922" spans="1:14" s="3" customFormat="1" x14ac:dyDescent="0.3">
      <c r="A922"/>
      <c r="B922"/>
      <c r="C922"/>
      <c r="D922"/>
      <c r="E922"/>
      <c r="G922" s="112"/>
      <c r="H922" s="111"/>
      <c r="I922" s="111"/>
      <c r="J922" s="111"/>
      <c r="K922" s="111"/>
      <c r="L922" s="111"/>
      <c r="M922" s="111"/>
      <c r="N922" s="111"/>
    </row>
    <row r="923" spans="1:14" s="3" customFormat="1" x14ac:dyDescent="0.3">
      <c r="A923"/>
      <c r="B923"/>
      <c r="C923"/>
      <c r="D923"/>
      <c r="E923"/>
      <c r="G923" s="112"/>
      <c r="H923" s="111"/>
      <c r="I923" s="111"/>
      <c r="J923" s="111"/>
      <c r="K923" s="111"/>
      <c r="L923" s="111"/>
      <c r="M923" s="111"/>
      <c r="N923" s="111"/>
    </row>
    <row r="924" spans="1:14" s="3" customFormat="1" x14ac:dyDescent="0.3">
      <c r="A924"/>
      <c r="B924"/>
      <c r="C924"/>
      <c r="D924"/>
      <c r="E924"/>
      <c r="G924" s="112"/>
      <c r="H924" s="111"/>
      <c r="I924" s="111"/>
      <c r="J924" s="111"/>
      <c r="K924" s="111"/>
      <c r="L924" s="111"/>
      <c r="M924" s="111"/>
      <c r="N924" s="111"/>
    </row>
    <row r="925" spans="1:14" s="3" customFormat="1" x14ac:dyDescent="0.3">
      <c r="A925"/>
      <c r="B925"/>
      <c r="C925"/>
      <c r="D925"/>
      <c r="E925"/>
      <c r="G925" s="112"/>
      <c r="H925" s="111"/>
      <c r="I925" s="111"/>
      <c r="J925" s="111"/>
      <c r="K925" s="111"/>
      <c r="L925" s="111"/>
      <c r="M925" s="111"/>
      <c r="N925" s="111"/>
    </row>
    <row r="926" spans="1:14" s="3" customFormat="1" x14ac:dyDescent="0.3">
      <c r="A926"/>
      <c r="B926"/>
      <c r="C926"/>
      <c r="D926"/>
      <c r="E926"/>
      <c r="G926" s="112"/>
      <c r="H926" s="111"/>
      <c r="I926" s="111"/>
      <c r="J926" s="111"/>
      <c r="K926" s="111"/>
      <c r="L926" s="111"/>
      <c r="M926" s="111"/>
      <c r="N926" s="111"/>
    </row>
    <row r="927" spans="1:14" s="3" customFormat="1" x14ac:dyDescent="0.3">
      <c r="A927"/>
      <c r="B927"/>
      <c r="C927"/>
      <c r="D927"/>
      <c r="E927"/>
      <c r="G927" s="112"/>
      <c r="H927" s="111"/>
      <c r="I927" s="111"/>
      <c r="J927" s="111"/>
      <c r="K927" s="111"/>
      <c r="L927" s="111"/>
      <c r="M927" s="111"/>
      <c r="N927" s="111"/>
    </row>
    <row r="928" spans="1:14" s="3" customFormat="1" x14ac:dyDescent="0.3">
      <c r="A928"/>
      <c r="B928"/>
      <c r="C928"/>
      <c r="D928"/>
      <c r="E928"/>
      <c r="G928" s="112"/>
      <c r="H928" s="111"/>
      <c r="I928" s="111"/>
      <c r="J928" s="111"/>
      <c r="K928" s="111"/>
      <c r="L928" s="111"/>
      <c r="M928" s="111"/>
      <c r="N928" s="111"/>
    </row>
    <row r="929" spans="1:14" s="3" customFormat="1" x14ac:dyDescent="0.3">
      <c r="A929"/>
      <c r="B929"/>
      <c r="C929"/>
      <c r="D929"/>
      <c r="E929"/>
      <c r="G929" s="112"/>
      <c r="H929" s="111"/>
      <c r="I929" s="111"/>
      <c r="J929" s="111"/>
      <c r="K929" s="111"/>
      <c r="L929" s="111"/>
      <c r="M929" s="111"/>
      <c r="N929" s="111"/>
    </row>
    <row r="930" spans="1:14" s="3" customFormat="1" x14ac:dyDescent="0.3">
      <c r="A930"/>
      <c r="B930"/>
      <c r="C930"/>
      <c r="D930"/>
      <c r="E930"/>
      <c r="G930" s="112"/>
      <c r="H930" s="111"/>
      <c r="I930" s="111"/>
      <c r="J930" s="111"/>
      <c r="K930" s="111"/>
      <c r="L930" s="111"/>
      <c r="M930" s="111"/>
      <c r="N930" s="111"/>
    </row>
    <row r="931" spans="1:14" s="3" customFormat="1" x14ac:dyDescent="0.3">
      <c r="A931"/>
      <c r="B931"/>
      <c r="C931"/>
      <c r="D931"/>
      <c r="E931"/>
      <c r="G931" s="112"/>
      <c r="H931" s="111"/>
      <c r="I931" s="111"/>
      <c r="J931" s="111"/>
      <c r="K931" s="111"/>
      <c r="L931" s="111"/>
      <c r="M931" s="111"/>
      <c r="N931" s="111"/>
    </row>
    <row r="932" spans="1:14" s="3" customFormat="1" x14ac:dyDescent="0.3">
      <c r="A932"/>
      <c r="B932"/>
      <c r="C932"/>
      <c r="D932"/>
      <c r="E932"/>
      <c r="G932" s="112"/>
      <c r="H932" s="111"/>
      <c r="I932" s="111"/>
      <c r="J932" s="111"/>
      <c r="K932" s="111"/>
      <c r="L932" s="111"/>
      <c r="M932" s="111"/>
      <c r="N932" s="111"/>
    </row>
    <row r="933" spans="1:14" s="3" customFormat="1" x14ac:dyDescent="0.3">
      <c r="A933"/>
      <c r="B933"/>
      <c r="C933"/>
      <c r="D933"/>
      <c r="E933"/>
      <c r="G933" s="112"/>
      <c r="H933" s="111"/>
      <c r="I933" s="111"/>
      <c r="J933" s="111"/>
      <c r="K933" s="111"/>
      <c r="L933" s="111"/>
      <c r="M933" s="111"/>
      <c r="N933" s="111"/>
    </row>
    <row r="934" spans="1:14" s="3" customFormat="1" x14ac:dyDescent="0.3">
      <c r="A934"/>
      <c r="B934"/>
      <c r="C934"/>
      <c r="D934"/>
      <c r="E934"/>
      <c r="G934" s="112"/>
      <c r="H934" s="111"/>
      <c r="I934" s="111"/>
      <c r="J934" s="111"/>
      <c r="K934" s="111"/>
      <c r="L934" s="111"/>
      <c r="M934" s="111"/>
      <c r="N934" s="111"/>
    </row>
    <row r="935" spans="1:14" s="3" customFormat="1" x14ac:dyDescent="0.3">
      <c r="A935"/>
      <c r="B935"/>
      <c r="C935"/>
      <c r="D935"/>
      <c r="E935"/>
      <c r="G935" s="112"/>
      <c r="H935" s="111"/>
      <c r="I935" s="111"/>
      <c r="J935" s="111"/>
      <c r="K935" s="111"/>
      <c r="L935" s="111"/>
      <c r="M935" s="111"/>
      <c r="N935" s="111"/>
    </row>
    <row r="936" spans="1:14" s="3" customFormat="1" x14ac:dyDescent="0.3">
      <c r="A936"/>
      <c r="B936"/>
      <c r="C936"/>
      <c r="D936"/>
      <c r="E936"/>
      <c r="G936" s="112"/>
      <c r="H936" s="111"/>
      <c r="I936" s="111"/>
      <c r="J936" s="111"/>
      <c r="K936" s="111"/>
      <c r="L936" s="111"/>
      <c r="M936" s="111"/>
      <c r="N936" s="111"/>
    </row>
    <row r="937" spans="1:14" s="3" customFormat="1" x14ac:dyDescent="0.3">
      <c r="A937"/>
      <c r="B937"/>
      <c r="C937"/>
      <c r="D937"/>
      <c r="E937"/>
      <c r="G937" s="112"/>
      <c r="H937" s="111"/>
      <c r="I937" s="111"/>
      <c r="J937" s="111"/>
      <c r="K937" s="111"/>
      <c r="L937" s="111"/>
      <c r="M937" s="111"/>
      <c r="N937" s="111"/>
    </row>
    <row r="938" spans="1:14" s="3" customFormat="1" x14ac:dyDescent="0.3">
      <c r="A938"/>
      <c r="B938"/>
      <c r="C938"/>
      <c r="D938"/>
      <c r="E938"/>
      <c r="G938" s="112"/>
      <c r="H938" s="111"/>
      <c r="I938" s="111"/>
      <c r="J938" s="111"/>
      <c r="K938" s="111"/>
      <c r="L938" s="111"/>
      <c r="M938" s="111"/>
      <c r="N938" s="111"/>
    </row>
    <row r="939" spans="1:14" s="3" customFormat="1" x14ac:dyDescent="0.3">
      <c r="A939"/>
      <c r="B939"/>
      <c r="C939"/>
      <c r="D939"/>
      <c r="E939"/>
      <c r="G939" s="112"/>
      <c r="H939" s="111"/>
      <c r="I939" s="111"/>
      <c r="J939" s="111"/>
      <c r="K939" s="111"/>
      <c r="L939" s="111"/>
      <c r="M939" s="111"/>
      <c r="N939" s="111"/>
    </row>
    <row r="940" spans="1:14" s="3" customFormat="1" x14ac:dyDescent="0.3">
      <c r="A940"/>
      <c r="B940"/>
      <c r="C940"/>
      <c r="D940"/>
      <c r="E940"/>
      <c r="G940" s="112"/>
      <c r="H940" s="111"/>
      <c r="I940" s="111"/>
      <c r="J940" s="111"/>
      <c r="K940" s="111"/>
      <c r="L940" s="111"/>
      <c r="M940" s="111"/>
      <c r="N940" s="111"/>
    </row>
    <row r="941" spans="1:14" s="3" customFormat="1" x14ac:dyDescent="0.3">
      <c r="A941"/>
      <c r="B941"/>
      <c r="C941"/>
      <c r="D941"/>
      <c r="E941"/>
      <c r="G941" s="112"/>
      <c r="H941" s="111"/>
      <c r="I941" s="111"/>
      <c r="J941" s="111"/>
      <c r="K941" s="111"/>
      <c r="L941" s="111"/>
      <c r="M941" s="111"/>
      <c r="N941" s="111"/>
    </row>
    <row r="942" spans="1:14" s="3" customFormat="1" x14ac:dyDescent="0.3">
      <c r="A942"/>
      <c r="B942"/>
      <c r="C942"/>
      <c r="D942"/>
      <c r="E942"/>
      <c r="G942" s="112"/>
      <c r="H942" s="111"/>
      <c r="I942" s="111"/>
      <c r="J942" s="111"/>
      <c r="K942" s="111"/>
      <c r="L942" s="111"/>
      <c r="M942" s="111"/>
      <c r="N942" s="111"/>
    </row>
    <row r="943" spans="1:14" s="3" customFormat="1" x14ac:dyDescent="0.3">
      <c r="A943"/>
      <c r="B943"/>
      <c r="C943"/>
      <c r="D943"/>
      <c r="E943"/>
      <c r="G943" s="112"/>
      <c r="H943" s="111"/>
      <c r="I943" s="111"/>
      <c r="J943" s="111"/>
      <c r="K943" s="111"/>
      <c r="L943" s="111"/>
      <c r="M943" s="111"/>
      <c r="N943" s="111"/>
    </row>
    <row r="944" spans="1:14" s="3" customFormat="1" x14ac:dyDescent="0.3">
      <c r="A944"/>
      <c r="B944"/>
      <c r="C944"/>
      <c r="D944"/>
      <c r="E944"/>
      <c r="G944" s="112"/>
      <c r="H944" s="111"/>
      <c r="I944" s="111"/>
      <c r="J944" s="111"/>
      <c r="K944" s="111"/>
      <c r="L944" s="111"/>
      <c r="M944" s="111"/>
      <c r="N944" s="111"/>
    </row>
    <row r="945" spans="1:14" s="3" customFormat="1" x14ac:dyDescent="0.3">
      <c r="A945"/>
      <c r="B945"/>
      <c r="C945"/>
      <c r="D945"/>
      <c r="E945"/>
      <c r="G945" s="112"/>
      <c r="H945" s="111"/>
      <c r="I945" s="111"/>
      <c r="J945" s="111"/>
      <c r="K945" s="111"/>
      <c r="L945" s="111"/>
      <c r="M945" s="111"/>
      <c r="N945" s="111"/>
    </row>
    <row r="946" spans="1:14" s="3" customFormat="1" x14ac:dyDescent="0.3">
      <c r="A946"/>
      <c r="B946"/>
      <c r="C946"/>
      <c r="D946"/>
      <c r="E946"/>
      <c r="G946" s="112"/>
      <c r="H946" s="111"/>
      <c r="I946" s="111"/>
      <c r="J946" s="111"/>
      <c r="K946" s="111"/>
      <c r="L946" s="111"/>
      <c r="M946" s="111"/>
      <c r="N946" s="111"/>
    </row>
    <row r="947" spans="1:14" s="3" customFormat="1" x14ac:dyDescent="0.3">
      <c r="A947"/>
      <c r="B947"/>
      <c r="C947"/>
      <c r="D947"/>
      <c r="E947"/>
      <c r="G947" s="112"/>
      <c r="H947" s="111"/>
      <c r="I947" s="111"/>
      <c r="J947" s="111"/>
      <c r="K947" s="111"/>
      <c r="L947" s="111"/>
      <c r="M947" s="111"/>
      <c r="N947" s="111"/>
    </row>
    <row r="948" spans="1:14" s="3" customFormat="1" x14ac:dyDescent="0.3">
      <c r="A948"/>
      <c r="B948"/>
      <c r="C948"/>
      <c r="D948"/>
      <c r="E948"/>
      <c r="G948" s="112"/>
      <c r="H948" s="111"/>
      <c r="I948" s="111"/>
      <c r="J948" s="111"/>
      <c r="K948" s="111"/>
      <c r="L948" s="111"/>
      <c r="M948" s="111"/>
      <c r="N948" s="111"/>
    </row>
    <row r="949" spans="1:14" s="3" customFormat="1" x14ac:dyDescent="0.3">
      <c r="A949"/>
      <c r="B949"/>
      <c r="C949"/>
      <c r="D949"/>
      <c r="E949"/>
      <c r="G949" s="112"/>
      <c r="H949" s="111"/>
      <c r="I949" s="111"/>
      <c r="J949" s="111"/>
      <c r="K949" s="111"/>
      <c r="L949" s="111"/>
      <c r="M949" s="111"/>
      <c r="N949" s="111"/>
    </row>
    <row r="950" spans="1:14" s="3" customFormat="1" x14ac:dyDescent="0.3">
      <c r="A950"/>
      <c r="B950"/>
      <c r="C950"/>
      <c r="D950"/>
      <c r="E950"/>
      <c r="G950" s="112"/>
      <c r="H950" s="111"/>
      <c r="I950" s="111"/>
      <c r="J950" s="111"/>
      <c r="K950" s="111"/>
      <c r="L950" s="111"/>
      <c r="M950" s="111"/>
      <c r="N950" s="111"/>
    </row>
    <row r="951" spans="1:14" s="3" customFormat="1" x14ac:dyDescent="0.3">
      <c r="A951"/>
      <c r="B951"/>
      <c r="C951"/>
      <c r="D951"/>
      <c r="E951"/>
      <c r="G951" s="112"/>
      <c r="H951" s="111"/>
      <c r="I951" s="111"/>
      <c r="J951" s="111"/>
      <c r="K951" s="111"/>
      <c r="L951" s="111"/>
      <c r="M951" s="111"/>
      <c r="N951" s="111"/>
    </row>
    <row r="952" spans="1:14" s="3" customFormat="1" x14ac:dyDescent="0.3">
      <c r="A952"/>
      <c r="B952"/>
      <c r="C952"/>
      <c r="D952"/>
      <c r="E952"/>
      <c r="G952" s="112"/>
      <c r="H952" s="111"/>
      <c r="I952" s="111"/>
      <c r="J952" s="111"/>
      <c r="K952" s="111"/>
      <c r="L952" s="111"/>
      <c r="M952" s="111"/>
      <c r="N952" s="111"/>
    </row>
    <row r="953" spans="1:14" s="3" customFormat="1" x14ac:dyDescent="0.3">
      <c r="A953"/>
      <c r="B953"/>
      <c r="C953"/>
      <c r="D953"/>
      <c r="E953"/>
      <c r="G953" s="112"/>
      <c r="H953" s="111"/>
      <c r="I953" s="111"/>
      <c r="J953" s="111"/>
      <c r="K953" s="111"/>
      <c r="L953" s="111"/>
      <c r="M953" s="111"/>
      <c r="N953" s="111"/>
    </row>
    <row r="954" spans="1:14" s="3" customFormat="1" x14ac:dyDescent="0.3">
      <c r="A954"/>
      <c r="B954"/>
      <c r="C954"/>
      <c r="D954"/>
      <c r="E954"/>
      <c r="G954" s="112"/>
      <c r="H954" s="111"/>
      <c r="I954" s="111"/>
      <c r="J954" s="111"/>
      <c r="K954" s="111"/>
      <c r="L954" s="111"/>
      <c r="M954" s="111"/>
      <c r="N954" s="111"/>
    </row>
    <row r="955" spans="1:14" s="3" customFormat="1" x14ac:dyDescent="0.3">
      <c r="A955"/>
      <c r="B955"/>
      <c r="C955"/>
      <c r="D955"/>
      <c r="E955"/>
      <c r="G955" s="112"/>
      <c r="H955" s="111"/>
      <c r="I955" s="111"/>
      <c r="J955" s="111"/>
      <c r="K955" s="111"/>
      <c r="L955" s="111"/>
      <c r="M955" s="111"/>
      <c r="N955" s="111"/>
    </row>
    <row r="956" spans="1:14" s="3" customFormat="1" x14ac:dyDescent="0.3">
      <c r="A956"/>
      <c r="B956"/>
      <c r="C956"/>
      <c r="D956"/>
      <c r="E956"/>
      <c r="G956" s="112"/>
      <c r="H956" s="111"/>
      <c r="I956" s="111"/>
      <c r="J956" s="111"/>
      <c r="K956" s="111"/>
      <c r="L956" s="111"/>
      <c r="M956" s="111"/>
      <c r="N956" s="111"/>
    </row>
    <row r="957" spans="1:14" s="3" customFormat="1" x14ac:dyDescent="0.3">
      <c r="A957"/>
      <c r="B957"/>
      <c r="C957"/>
      <c r="D957"/>
      <c r="E957"/>
      <c r="G957" s="112"/>
      <c r="H957" s="111"/>
      <c r="I957" s="111"/>
      <c r="J957" s="111"/>
      <c r="K957" s="111"/>
      <c r="L957" s="111"/>
      <c r="M957" s="111"/>
      <c r="N957" s="111"/>
    </row>
    <row r="958" spans="1:14" s="3" customFormat="1" x14ac:dyDescent="0.3">
      <c r="A958"/>
      <c r="B958"/>
      <c r="C958"/>
      <c r="D958"/>
      <c r="E958"/>
      <c r="G958" s="112"/>
      <c r="H958" s="111"/>
      <c r="I958" s="111"/>
      <c r="J958" s="111"/>
      <c r="K958" s="111"/>
      <c r="L958" s="111"/>
      <c r="M958" s="111"/>
      <c r="N958" s="111"/>
    </row>
    <row r="959" spans="1:14" s="3" customFormat="1" x14ac:dyDescent="0.3">
      <c r="A959"/>
      <c r="B959"/>
      <c r="C959"/>
      <c r="D959"/>
      <c r="E959"/>
      <c r="G959" s="112"/>
      <c r="H959" s="111"/>
      <c r="I959" s="111"/>
      <c r="J959" s="111"/>
      <c r="K959" s="111"/>
      <c r="L959" s="111"/>
      <c r="M959" s="111"/>
      <c r="N959" s="111"/>
    </row>
    <row r="960" spans="1:14" s="3" customFormat="1" x14ac:dyDescent="0.3">
      <c r="A960"/>
      <c r="B960"/>
      <c r="C960"/>
      <c r="D960"/>
      <c r="E960"/>
      <c r="G960" s="112"/>
      <c r="H960" s="111"/>
      <c r="I960" s="111"/>
      <c r="J960" s="111"/>
      <c r="K960" s="111"/>
      <c r="L960" s="111"/>
      <c r="M960" s="111"/>
      <c r="N960" s="111"/>
    </row>
    <row r="961" spans="1:14" s="3" customFormat="1" x14ac:dyDescent="0.3">
      <c r="A961"/>
      <c r="B961"/>
      <c r="C961"/>
      <c r="D961"/>
      <c r="E961"/>
      <c r="G961" s="112"/>
      <c r="H961" s="111"/>
      <c r="I961" s="111"/>
      <c r="J961" s="111"/>
      <c r="K961" s="111"/>
      <c r="L961" s="111"/>
      <c r="M961" s="111"/>
      <c r="N961" s="111"/>
    </row>
    <row r="962" spans="1:14" s="3" customFormat="1" x14ac:dyDescent="0.3">
      <c r="A962"/>
      <c r="B962"/>
      <c r="C962"/>
      <c r="D962"/>
      <c r="E962"/>
      <c r="G962" s="112"/>
      <c r="H962" s="111"/>
      <c r="I962" s="111"/>
      <c r="J962" s="111"/>
      <c r="K962" s="111"/>
      <c r="L962" s="111"/>
      <c r="M962" s="111"/>
      <c r="N962" s="111"/>
    </row>
    <row r="963" spans="1:14" s="3" customFormat="1" x14ac:dyDescent="0.3">
      <c r="A963"/>
      <c r="B963"/>
      <c r="C963"/>
      <c r="D963"/>
      <c r="E963"/>
      <c r="G963" s="112"/>
      <c r="H963" s="111"/>
      <c r="I963" s="111"/>
      <c r="J963" s="111"/>
      <c r="K963" s="111"/>
      <c r="L963" s="111"/>
      <c r="M963" s="111"/>
      <c r="N963" s="111"/>
    </row>
    <row r="964" spans="1:14" s="3" customFormat="1" x14ac:dyDescent="0.3">
      <c r="A964"/>
      <c r="B964"/>
      <c r="C964"/>
      <c r="D964"/>
      <c r="E964"/>
      <c r="G964" s="112"/>
      <c r="H964" s="111"/>
      <c r="I964" s="111"/>
      <c r="J964" s="111"/>
      <c r="K964" s="111"/>
      <c r="L964" s="111"/>
      <c r="M964" s="111"/>
      <c r="N964" s="111"/>
    </row>
    <row r="965" spans="1:14" s="3" customFormat="1" x14ac:dyDescent="0.3">
      <c r="A965"/>
      <c r="B965"/>
      <c r="C965"/>
      <c r="D965"/>
      <c r="E965"/>
      <c r="G965" s="112"/>
      <c r="H965" s="111"/>
      <c r="I965" s="111"/>
      <c r="J965" s="111"/>
      <c r="K965" s="111"/>
      <c r="L965" s="111"/>
      <c r="M965" s="111"/>
      <c r="N965" s="111"/>
    </row>
    <row r="966" spans="1:14" s="3" customFormat="1" x14ac:dyDescent="0.3">
      <c r="A966"/>
      <c r="B966"/>
      <c r="C966"/>
      <c r="D966"/>
      <c r="E966"/>
      <c r="G966" s="112"/>
      <c r="H966" s="111"/>
      <c r="I966" s="111"/>
      <c r="J966" s="111"/>
      <c r="K966" s="111"/>
      <c r="L966" s="111"/>
      <c r="M966" s="111"/>
      <c r="N966" s="111"/>
    </row>
    <row r="967" spans="1:14" s="3" customFormat="1" x14ac:dyDescent="0.3">
      <c r="A967"/>
      <c r="B967"/>
      <c r="C967"/>
      <c r="D967"/>
      <c r="E967"/>
      <c r="G967" s="112"/>
      <c r="H967" s="111"/>
      <c r="I967" s="111"/>
      <c r="J967" s="111"/>
      <c r="K967" s="111"/>
      <c r="L967" s="111"/>
      <c r="M967" s="111"/>
      <c r="N967" s="111"/>
    </row>
    <row r="968" spans="1:14" s="3" customFormat="1" x14ac:dyDescent="0.3">
      <c r="A968"/>
      <c r="B968"/>
      <c r="C968"/>
      <c r="D968"/>
      <c r="E968"/>
      <c r="G968" s="112"/>
      <c r="H968" s="111"/>
      <c r="I968" s="111"/>
      <c r="J968" s="111"/>
      <c r="K968" s="111"/>
      <c r="L968" s="111"/>
      <c r="M968" s="111"/>
      <c r="N968" s="111"/>
    </row>
    <row r="969" spans="1:14" s="3" customFormat="1" x14ac:dyDescent="0.3">
      <c r="A969"/>
      <c r="B969"/>
      <c r="C969"/>
      <c r="D969"/>
      <c r="E969"/>
      <c r="G969" s="112"/>
      <c r="H969" s="111"/>
      <c r="I969" s="111"/>
      <c r="J969" s="111"/>
      <c r="K969" s="111"/>
      <c r="L969" s="111"/>
      <c r="M969" s="111"/>
      <c r="N969" s="111"/>
    </row>
    <row r="970" spans="1:14" s="3" customFormat="1" x14ac:dyDescent="0.3">
      <c r="A970"/>
      <c r="B970"/>
      <c r="C970"/>
      <c r="D970"/>
      <c r="E970"/>
      <c r="G970" s="112"/>
      <c r="H970" s="111"/>
      <c r="I970" s="111"/>
      <c r="J970" s="111"/>
      <c r="K970" s="111"/>
      <c r="L970" s="111"/>
      <c r="M970" s="111"/>
      <c r="N970" s="111"/>
    </row>
    <row r="971" spans="1:14" s="3" customFormat="1" x14ac:dyDescent="0.3">
      <c r="A971"/>
      <c r="B971"/>
      <c r="C971"/>
      <c r="D971"/>
      <c r="E971"/>
      <c r="G971" s="112"/>
      <c r="H971" s="111"/>
      <c r="I971" s="111"/>
      <c r="J971" s="111"/>
      <c r="K971" s="111"/>
      <c r="L971" s="111"/>
      <c r="M971" s="111"/>
      <c r="N971" s="111"/>
    </row>
    <row r="972" spans="1:14" s="3" customFormat="1" x14ac:dyDescent="0.3">
      <c r="A972"/>
      <c r="B972"/>
      <c r="C972"/>
      <c r="D972"/>
      <c r="E972"/>
      <c r="G972" s="112"/>
      <c r="H972" s="111"/>
      <c r="I972" s="111"/>
      <c r="J972" s="111"/>
      <c r="K972" s="111"/>
      <c r="L972" s="111"/>
      <c r="M972" s="111"/>
      <c r="N972" s="111"/>
    </row>
    <row r="973" spans="1:14" s="3" customFormat="1" x14ac:dyDescent="0.3">
      <c r="A973"/>
      <c r="B973"/>
      <c r="C973"/>
      <c r="D973"/>
      <c r="E973"/>
      <c r="G973" s="112"/>
      <c r="H973" s="111"/>
      <c r="I973" s="111"/>
      <c r="J973" s="111"/>
      <c r="K973" s="111"/>
      <c r="L973" s="111"/>
      <c r="M973" s="111"/>
      <c r="N973" s="111"/>
    </row>
    <row r="974" spans="1:14" s="3" customFormat="1" x14ac:dyDescent="0.3">
      <c r="A974"/>
      <c r="B974"/>
      <c r="C974"/>
      <c r="D974"/>
      <c r="E974"/>
      <c r="G974" s="112"/>
      <c r="H974" s="111"/>
      <c r="I974" s="111"/>
      <c r="J974" s="111"/>
      <c r="K974" s="111"/>
      <c r="L974" s="111"/>
      <c r="M974" s="111"/>
      <c r="N974" s="111"/>
    </row>
    <row r="975" spans="1:14" s="3" customFormat="1" x14ac:dyDescent="0.3">
      <c r="A975"/>
      <c r="B975"/>
      <c r="C975"/>
      <c r="D975"/>
      <c r="E975"/>
      <c r="G975" s="112"/>
      <c r="H975" s="111"/>
      <c r="I975" s="111"/>
      <c r="J975" s="111"/>
      <c r="K975" s="111"/>
      <c r="L975" s="111"/>
      <c r="M975" s="111"/>
      <c r="N975" s="111"/>
    </row>
    <row r="976" spans="1:14" s="3" customFormat="1" x14ac:dyDescent="0.3">
      <c r="A976"/>
      <c r="B976"/>
      <c r="C976"/>
      <c r="D976"/>
      <c r="E976"/>
      <c r="G976" s="112"/>
      <c r="H976" s="111"/>
      <c r="I976" s="111"/>
      <c r="J976" s="111"/>
      <c r="K976" s="111"/>
      <c r="L976" s="111"/>
      <c r="M976" s="111"/>
      <c r="N976" s="111"/>
    </row>
    <row r="977" spans="1:14" s="3" customFormat="1" x14ac:dyDescent="0.3">
      <c r="A977"/>
      <c r="B977"/>
      <c r="C977"/>
      <c r="D977"/>
      <c r="E977"/>
      <c r="G977" s="112"/>
      <c r="H977" s="111"/>
      <c r="I977" s="111"/>
      <c r="J977" s="111"/>
      <c r="K977" s="111"/>
      <c r="L977" s="111"/>
      <c r="M977" s="111"/>
      <c r="N977" s="111"/>
    </row>
    <row r="978" spans="1:14" s="3" customFormat="1" x14ac:dyDescent="0.3">
      <c r="A978"/>
      <c r="B978"/>
      <c r="C978"/>
      <c r="D978"/>
      <c r="E978"/>
      <c r="G978" s="112"/>
      <c r="H978" s="111"/>
      <c r="I978" s="111"/>
      <c r="J978" s="111"/>
      <c r="K978" s="111"/>
      <c r="L978" s="111"/>
      <c r="M978" s="111"/>
      <c r="N978" s="111"/>
    </row>
    <row r="979" spans="1:14" s="3" customFormat="1" x14ac:dyDescent="0.3">
      <c r="A979"/>
      <c r="B979"/>
      <c r="C979"/>
      <c r="D979"/>
      <c r="E979"/>
      <c r="G979" s="112"/>
      <c r="H979" s="111"/>
      <c r="I979" s="111"/>
      <c r="J979" s="111"/>
      <c r="K979" s="111"/>
      <c r="L979" s="111"/>
      <c r="M979" s="111"/>
      <c r="N979" s="111"/>
    </row>
    <row r="980" spans="1:14" s="3" customFormat="1" x14ac:dyDescent="0.3">
      <c r="A980"/>
      <c r="B980"/>
      <c r="C980"/>
      <c r="D980"/>
      <c r="E980"/>
      <c r="G980" s="112"/>
      <c r="H980" s="111"/>
      <c r="I980" s="111"/>
      <c r="J980" s="111"/>
      <c r="K980" s="111"/>
      <c r="L980" s="111"/>
      <c r="M980" s="111"/>
      <c r="N980" s="111"/>
    </row>
    <row r="981" spans="1:14" s="3" customFormat="1" x14ac:dyDescent="0.3">
      <c r="A981"/>
      <c r="B981"/>
      <c r="C981"/>
      <c r="D981"/>
      <c r="E981"/>
      <c r="G981" s="112"/>
      <c r="H981" s="111"/>
      <c r="I981" s="111"/>
      <c r="J981" s="111"/>
      <c r="K981" s="111"/>
      <c r="L981" s="111"/>
      <c r="M981" s="111"/>
      <c r="N981" s="111"/>
    </row>
    <row r="982" spans="1:14" s="3" customFormat="1" x14ac:dyDescent="0.3">
      <c r="A982"/>
      <c r="B982"/>
      <c r="C982"/>
      <c r="D982"/>
      <c r="E982"/>
      <c r="G982" s="112"/>
      <c r="H982" s="111"/>
      <c r="I982" s="111"/>
      <c r="J982" s="111"/>
      <c r="K982" s="111"/>
      <c r="L982" s="111"/>
      <c r="M982" s="111"/>
      <c r="N982" s="111"/>
    </row>
    <row r="983" spans="1:14" s="3" customFormat="1" x14ac:dyDescent="0.3">
      <c r="A983"/>
      <c r="B983"/>
      <c r="C983"/>
      <c r="D983"/>
      <c r="E983"/>
      <c r="G983" s="112"/>
      <c r="H983" s="111"/>
      <c r="I983" s="111"/>
      <c r="J983" s="111"/>
      <c r="K983" s="111"/>
      <c r="L983" s="111"/>
      <c r="M983" s="111"/>
      <c r="N983" s="111"/>
    </row>
    <row r="984" spans="1:14" s="3" customFormat="1" x14ac:dyDescent="0.3">
      <c r="A984"/>
      <c r="B984"/>
      <c r="C984"/>
      <c r="D984"/>
      <c r="E984"/>
      <c r="G984" s="112"/>
      <c r="H984" s="111"/>
      <c r="I984" s="111"/>
      <c r="J984" s="111"/>
      <c r="K984" s="111"/>
      <c r="L984" s="111"/>
      <c r="M984" s="111"/>
      <c r="N984" s="111"/>
    </row>
    <row r="985" spans="1:14" s="3" customFormat="1" x14ac:dyDescent="0.3">
      <c r="A985"/>
      <c r="B985"/>
      <c r="C985"/>
      <c r="D985"/>
      <c r="E985"/>
      <c r="G985" s="112"/>
      <c r="H985" s="111"/>
      <c r="I985" s="111"/>
      <c r="J985" s="111"/>
      <c r="K985" s="111"/>
      <c r="L985" s="111"/>
      <c r="M985" s="111"/>
      <c r="N985" s="111"/>
    </row>
    <row r="986" spans="1:14" s="3" customFormat="1" x14ac:dyDescent="0.3">
      <c r="A986"/>
      <c r="B986"/>
      <c r="C986"/>
      <c r="D986"/>
      <c r="E986"/>
      <c r="G986" s="112"/>
      <c r="H986" s="111"/>
      <c r="I986" s="111"/>
      <c r="J986" s="111"/>
      <c r="K986" s="111"/>
      <c r="L986" s="111"/>
      <c r="M986" s="111"/>
      <c r="N986" s="111"/>
    </row>
    <row r="987" spans="1:14" s="3" customFormat="1" x14ac:dyDescent="0.3">
      <c r="A987"/>
      <c r="B987"/>
      <c r="C987"/>
      <c r="D987"/>
      <c r="E987"/>
      <c r="G987" s="112"/>
      <c r="H987" s="111"/>
      <c r="I987" s="111"/>
      <c r="J987" s="111"/>
      <c r="K987" s="111"/>
      <c r="L987" s="111"/>
      <c r="M987" s="111"/>
      <c r="N987" s="111"/>
    </row>
    <row r="988" spans="1:14" s="3" customFormat="1" x14ac:dyDescent="0.3">
      <c r="A988"/>
      <c r="B988"/>
      <c r="C988"/>
      <c r="D988"/>
      <c r="E988"/>
      <c r="G988" s="112"/>
      <c r="H988" s="111"/>
      <c r="I988" s="111"/>
      <c r="J988" s="111"/>
      <c r="K988" s="111"/>
      <c r="L988" s="111"/>
      <c r="M988" s="111"/>
      <c r="N988" s="111"/>
    </row>
    <row r="989" spans="1:14" s="3" customFormat="1" x14ac:dyDescent="0.3">
      <c r="A989"/>
      <c r="B989"/>
      <c r="C989"/>
      <c r="D989"/>
      <c r="E989"/>
      <c r="G989" s="112"/>
      <c r="H989" s="111"/>
      <c r="I989" s="111"/>
      <c r="J989" s="111"/>
      <c r="K989" s="111"/>
      <c r="L989" s="111"/>
      <c r="M989" s="111"/>
      <c r="N989" s="111"/>
    </row>
    <row r="990" spans="1:14" s="3" customFormat="1" x14ac:dyDescent="0.3">
      <c r="A990"/>
      <c r="B990"/>
      <c r="C990"/>
      <c r="D990"/>
      <c r="E990"/>
      <c r="G990" s="112"/>
      <c r="H990" s="111"/>
      <c r="I990" s="111"/>
      <c r="J990" s="111"/>
      <c r="K990" s="111"/>
      <c r="L990" s="111"/>
      <c r="M990" s="111"/>
      <c r="N990" s="111"/>
    </row>
    <row r="991" spans="1:14" s="3" customFormat="1" x14ac:dyDescent="0.3">
      <c r="A991"/>
      <c r="B991"/>
      <c r="C991"/>
      <c r="D991"/>
      <c r="E991"/>
      <c r="G991" s="112"/>
      <c r="H991" s="111"/>
      <c r="I991" s="111"/>
      <c r="J991" s="111"/>
      <c r="K991" s="111"/>
      <c r="L991" s="111"/>
      <c r="M991" s="111"/>
      <c r="N991" s="111"/>
    </row>
    <row r="992" spans="1:14" s="3" customFormat="1" x14ac:dyDescent="0.3">
      <c r="A992"/>
      <c r="B992"/>
      <c r="C992"/>
      <c r="D992"/>
      <c r="E992"/>
      <c r="G992" s="112"/>
      <c r="H992" s="111"/>
      <c r="I992" s="111"/>
      <c r="J992" s="111"/>
      <c r="K992" s="111"/>
      <c r="L992" s="111"/>
      <c r="M992" s="111"/>
      <c r="N992" s="111"/>
    </row>
    <row r="993" spans="1:14" s="3" customFormat="1" x14ac:dyDescent="0.3">
      <c r="A993"/>
      <c r="B993"/>
      <c r="C993"/>
      <c r="D993"/>
      <c r="E993"/>
      <c r="G993" s="112"/>
      <c r="H993" s="111"/>
      <c r="I993" s="111"/>
      <c r="J993" s="111"/>
      <c r="K993" s="111"/>
      <c r="L993" s="111"/>
      <c r="M993" s="111"/>
      <c r="N993" s="111"/>
    </row>
    <row r="994" spans="1:14" s="3" customFormat="1" x14ac:dyDescent="0.3">
      <c r="A994"/>
      <c r="B994"/>
      <c r="C994"/>
      <c r="D994"/>
      <c r="E994"/>
      <c r="G994" s="112"/>
      <c r="H994" s="111"/>
      <c r="I994" s="111"/>
      <c r="J994" s="111"/>
      <c r="K994" s="111"/>
      <c r="L994" s="111"/>
      <c r="M994" s="111"/>
      <c r="N994" s="111"/>
    </row>
    <row r="995" spans="1:14" s="3" customFormat="1" x14ac:dyDescent="0.3">
      <c r="A995"/>
      <c r="B995"/>
      <c r="C995"/>
      <c r="D995"/>
      <c r="E995"/>
      <c r="G995" s="112"/>
      <c r="H995" s="111"/>
      <c r="I995" s="111"/>
      <c r="J995" s="111"/>
      <c r="K995" s="111"/>
      <c r="L995" s="111"/>
      <c r="M995" s="111"/>
      <c r="N995" s="111"/>
    </row>
    <row r="996" spans="1:14" s="3" customFormat="1" x14ac:dyDescent="0.3">
      <c r="A996"/>
      <c r="B996"/>
      <c r="C996"/>
      <c r="D996"/>
      <c r="E996"/>
      <c r="G996" s="112"/>
      <c r="H996" s="111"/>
      <c r="I996" s="111"/>
      <c r="J996" s="111"/>
      <c r="K996" s="111"/>
      <c r="L996" s="111"/>
      <c r="M996" s="111"/>
      <c r="N996" s="111"/>
    </row>
    <row r="997" spans="1:14" s="3" customFormat="1" x14ac:dyDescent="0.3">
      <c r="A997"/>
      <c r="B997"/>
      <c r="C997"/>
      <c r="D997"/>
      <c r="E997"/>
      <c r="G997" s="112"/>
      <c r="H997" s="111"/>
      <c r="I997" s="111"/>
      <c r="J997" s="111"/>
      <c r="K997" s="111"/>
      <c r="L997" s="111"/>
      <c r="M997" s="111"/>
      <c r="N997" s="111"/>
    </row>
    <row r="998" spans="1:14" s="3" customFormat="1" x14ac:dyDescent="0.3">
      <c r="A998"/>
      <c r="B998"/>
      <c r="C998"/>
      <c r="D998"/>
      <c r="E998"/>
      <c r="G998" s="112"/>
      <c r="H998" s="111"/>
      <c r="I998" s="111"/>
      <c r="J998" s="111"/>
      <c r="K998" s="111"/>
      <c r="L998" s="111"/>
      <c r="M998" s="111"/>
      <c r="N998" s="111"/>
    </row>
    <row r="999" spans="1:14" s="3" customFormat="1" x14ac:dyDescent="0.3">
      <c r="A999"/>
      <c r="B999"/>
      <c r="C999"/>
      <c r="D999"/>
      <c r="E999"/>
      <c r="G999" s="112"/>
      <c r="H999" s="111"/>
      <c r="I999" s="111"/>
      <c r="J999" s="111"/>
      <c r="K999" s="111"/>
      <c r="L999" s="111"/>
      <c r="M999" s="111"/>
      <c r="N999" s="111"/>
    </row>
    <row r="1000" spans="1:14" s="3" customFormat="1" x14ac:dyDescent="0.3">
      <c r="A1000"/>
      <c r="B1000"/>
      <c r="C1000"/>
      <c r="D1000"/>
      <c r="E1000"/>
      <c r="G1000" s="112"/>
      <c r="H1000" s="111"/>
      <c r="I1000" s="111"/>
      <c r="J1000" s="111"/>
      <c r="K1000" s="111"/>
      <c r="L1000" s="111"/>
      <c r="M1000" s="111"/>
      <c r="N1000" s="111"/>
    </row>
    <row r="1001" spans="1:14" s="3" customFormat="1" x14ac:dyDescent="0.3">
      <c r="A1001"/>
      <c r="B1001"/>
      <c r="C1001"/>
      <c r="D1001"/>
      <c r="E1001"/>
      <c r="G1001" s="112"/>
      <c r="H1001" s="111"/>
      <c r="I1001" s="111"/>
      <c r="J1001" s="111"/>
      <c r="K1001" s="111"/>
      <c r="L1001" s="111"/>
      <c r="M1001" s="111"/>
      <c r="N1001" s="111"/>
    </row>
    <row r="1002" spans="1:14" s="3" customFormat="1" x14ac:dyDescent="0.3">
      <c r="A1002"/>
      <c r="B1002"/>
      <c r="C1002"/>
      <c r="D1002"/>
      <c r="E1002"/>
      <c r="G1002" s="112"/>
      <c r="H1002" s="111"/>
      <c r="I1002" s="111"/>
      <c r="J1002" s="111"/>
      <c r="K1002" s="111"/>
      <c r="L1002" s="111"/>
      <c r="M1002" s="111"/>
      <c r="N1002" s="111"/>
    </row>
    <row r="1003" spans="1:14" s="3" customFormat="1" x14ac:dyDescent="0.3">
      <c r="A1003"/>
      <c r="B1003"/>
      <c r="C1003"/>
      <c r="D1003"/>
      <c r="E1003"/>
      <c r="G1003" s="112"/>
      <c r="H1003" s="111"/>
      <c r="I1003" s="111"/>
      <c r="J1003" s="111"/>
      <c r="K1003" s="111"/>
      <c r="L1003" s="111"/>
      <c r="M1003" s="111"/>
      <c r="N1003" s="111"/>
    </row>
    <row r="1004" spans="1:14" s="3" customFormat="1" x14ac:dyDescent="0.3">
      <c r="A1004"/>
      <c r="B1004"/>
      <c r="C1004"/>
      <c r="D1004"/>
      <c r="E1004"/>
      <c r="G1004" s="112"/>
      <c r="H1004" s="111"/>
      <c r="I1004" s="111"/>
      <c r="J1004" s="111"/>
      <c r="K1004" s="111"/>
      <c r="L1004" s="111"/>
      <c r="M1004" s="111"/>
      <c r="N1004" s="111"/>
    </row>
    <row r="1005" spans="1:14" s="3" customFormat="1" x14ac:dyDescent="0.3">
      <c r="A1005"/>
      <c r="B1005"/>
      <c r="C1005"/>
      <c r="D1005"/>
      <c r="E1005"/>
      <c r="G1005" s="112"/>
      <c r="H1005" s="111"/>
      <c r="I1005" s="111"/>
      <c r="J1005" s="111"/>
      <c r="K1005" s="111"/>
      <c r="L1005" s="111"/>
      <c r="M1005" s="111"/>
      <c r="N1005" s="111"/>
    </row>
    <row r="1006" spans="1:14" s="3" customFormat="1" x14ac:dyDescent="0.3">
      <c r="A1006"/>
      <c r="B1006"/>
      <c r="C1006"/>
      <c r="D1006"/>
      <c r="E1006"/>
      <c r="G1006" s="112"/>
      <c r="H1006" s="111"/>
      <c r="I1006" s="111"/>
      <c r="J1006" s="111"/>
      <c r="K1006" s="111"/>
      <c r="L1006" s="111"/>
      <c r="M1006" s="111"/>
      <c r="N1006" s="111"/>
    </row>
    <row r="1007" spans="1:14" s="3" customFormat="1" x14ac:dyDescent="0.3">
      <c r="A1007"/>
      <c r="B1007"/>
      <c r="C1007"/>
      <c r="D1007"/>
      <c r="E1007"/>
      <c r="G1007" s="112"/>
      <c r="H1007" s="111"/>
      <c r="I1007" s="111"/>
      <c r="J1007" s="111"/>
      <c r="K1007" s="111"/>
      <c r="L1007" s="111"/>
      <c r="M1007" s="111"/>
      <c r="N1007" s="111"/>
    </row>
    <row r="1008" spans="1:14" s="3" customFormat="1" x14ac:dyDescent="0.3">
      <c r="A1008"/>
      <c r="B1008"/>
      <c r="C1008"/>
      <c r="D1008"/>
      <c r="E1008"/>
      <c r="G1008" s="112"/>
      <c r="H1008" s="111"/>
      <c r="I1008" s="111"/>
      <c r="J1008" s="111"/>
      <c r="K1008" s="111"/>
      <c r="L1008" s="111"/>
      <c r="M1008" s="111"/>
      <c r="N1008" s="111"/>
    </row>
    <row r="1009" spans="1:14" s="3" customFormat="1" x14ac:dyDescent="0.3">
      <c r="A1009"/>
      <c r="B1009"/>
      <c r="C1009"/>
      <c r="D1009"/>
      <c r="E1009"/>
      <c r="G1009" s="112"/>
      <c r="H1009" s="111"/>
      <c r="I1009" s="111"/>
      <c r="J1009" s="111"/>
      <c r="K1009" s="111"/>
      <c r="L1009" s="111"/>
      <c r="M1009" s="111"/>
      <c r="N1009" s="111"/>
    </row>
    <row r="1010" spans="1:14" s="3" customFormat="1" x14ac:dyDescent="0.3">
      <c r="A1010"/>
      <c r="B1010"/>
      <c r="C1010"/>
      <c r="D1010"/>
      <c r="E1010"/>
      <c r="G1010" s="112"/>
      <c r="H1010" s="111"/>
      <c r="I1010" s="111"/>
      <c r="J1010" s="111"/>
      <c r="K1010" s="111"/>
      <c r="L1010" s="111"/>
      <c r="M1010" s="111"/>
      <c r="N1010" s="111"/>
    </row>
    <row r="1011" spans="1:14" s="3" customFormat="1" x14ac:dyDescent="0.3">
      <c r="A1011"/>
      <c r="B1011"/>
      <c r="C1011"/>
      <c r="D1011"/>
      <c r="E1011"/>
      <c r="G1011" s="112"/>
      <c r="H1011" s="111"/>
      <c r="I1011" s="111"/>
      <c r="J1011" s="111"/>
      <c r="K1011" s="111"/>
      <c r="L1011" s="111"/>
      <c r="M1011" s="111"/>
      <c r="N1011" s="111"/>
    </row>
    <row r="1012" spans="1:14" s="3" customFormat="1" x14ac:dyDescent="0.3">
      <c r="A1012"/>
      <c r="B1012"/>
      <c r="C1012"/>
      <c r="D1012"/>
      <c r="E1012"/>
      <c r="G1012" s="112"/>
      <c r="H1012" s="111"/>
      <c r="I1012" s="111"/>
      <c r="J1012" s="111"/>
      <c r="K1012" s="111"/>
      <c r="L1012" s="111"/>
      <c r="M1012" s="111"/>
      <c r="N1012" s="111"/>
    </row>
    <row r="1013" spans="1:14" s="3" customFormat="1" x14ac:dyDescent="0.3">
      <c r="A1013"/>
      <c r="B1013"/>
      <c r="C1013"/>
      <c r="D1013"/>
      <c r="E1013"/>
      <c r="G1013" s="112"/>
      <c r="H1013" s="111"/>
      <c r="I1013" s="111"/>
      <c r="J1013" s="111"/>
      <c r="K1013" s="111"/>
      <c r="L1013" s="111"/>
      <c r="M1013" s="111"/>
      <c r="N1013" s="111"/>
    </row>
    <row r="1014" spans="1:14" s="3" customFormat="1" x14ac:dyDescent="0.3">
      <c r="A1014"/>
      <c r="B1014"/>
      <c r="C1014"/>
      <c r="D1014"/>
      <c r="E1014"/>
      <c r="G1014" s="112"/>
      <c r="H1014" s="111"/>
      <c r="I1014" s="111"/>
      <c r="J1014" s="111"/>
      <c r="K1014" s="111"/>
      <c r="L1014" s="111"/>
      <c r="M1014" s="111"/>
      <c r="N1014" s="111"/>
    </row>
    <row r="1015" spans="1:14" s="3" customFormat="1" x14ac:dyDescent="0.3">
      <c r="A1015"/>
      <c r="B1015"/>
      <c r="C1015"/>
      <c r="D1015"/>
      <c r="E1015"/>
      <c r="G1015" s="112"/>
      <c r="H1015" s="111"/>
      <c r="I1015" s="111"/>
      <c r="J1015" s="111"/>
      <c r="K1015" s="111"/>
      <c r="L1015" s="111"/>
      <c r="M1015" s="111"/>
      <c r="N1015" s="111"/>
    </row>
    <row r="1016" spans="1:14" s="3" customFormat="1" x14ac:dyDescent="0.3">
      <c r="A1016"/>
      <c r="B1016"/>
      <c r="C1016"/>
      <c r="D1016"/>
      <c r="E1016"/>
      <c r="G1016" s="112"/>
      <c r="H1016" s="111"/>
      <c r="I1016" s="111"/>
      <c r="J1016" s="111"/>
      <c r="K1016" s="111"/>
      <c r="L1016" s="111"/>
      <c r="M1016" s="111"/>
      <c r="N1016" s="111"/>
    </row>
    <row r="1017" spans="1:14" s="3" customFormat="1" x14ac:dyDescent="0.3">
      <c r="A1017"/>
      <c r="B1017"/>
      <c r="C1017"/>
      <c r="D1017"/>
      <c r="E1017"/>
      <c r="G1017" s="112"/>
      <c r="H1017" s="111"/>
      <c r="I1017" s="111"/>
      <c r="J1017" s="111"/>
      <c r="K1017" s="111"/>
      <c r="L1017" s="111"/>
      <c r="M1017" s="111"/>
      <c r="N1017" s="111"/>
    </row>
    <row r="1018" spans="1:14" s="3" customFormat="1" x14ac:dyDescent="0.3">
      <c r="A1018"/>
      <c r="B1018"/>
      <c r="C1018"/>
      <c r="D1018"/>
      <c r="E1018"/>
      <c r="G1018" s="112"/>
      <c r="H1018" s="111"/>
      <c r="I1018" s="111"/>
      <c r="J1018" s="111"/>
      <c r="K1018" s="111"/>
      <c r="L1018" s="111"/>
      <c r="M1018" s="111"/>
      <c r="N1018" s="111"/>
    </row>
    <row r="1019" spans="1:14" s="3" customFormat="1" x14ac:dyDescent="0.3">
      <c r="A1019"/>
      <c r="B1019"/>
      <c r="C1019"/>
      <c r="D1019"/>
      <c r="E1019"/>
      <c r="G1019" s="112"/>
      <c r="H1019" s="111"/>
      <c r="I1019" s="111"/>
      <c r="J1019" s="111"/>
      <c r="K1019" s="111"/>
      <c r="L1019" s="111"/>
      <c r="M1019" s="111"/>
      <c r="N1019" s="111"/>
    </row>
    <row r="1020" spans="1:14" s="3" customFormat="1" x14ac:dyDescent="0.3">
      <c r="A1020"/>
      <c r="B1020"/>
      <c r="C1020"/>
      <c r="D1020"/>
      <c r="E1020"/>
      <c r="G1020" s="112"/>
      <c r="H1020" s="111"/>
      <c r="I1020" s="111"/>
      <c r="J1020" s="111"/>
      <c r="K1020" s="111"/>
      <c r="L1020" s="111"/>
      <c r="M1020" s="111"/>
      <c r="N1020" s="111"/>
    </row>
    <row r="1021" spans="1:14" s="3" customFormat="1" x14ac:dyDescent="0.3">
      <c r="A1021"/>
      <c r="B1021"/>
      <c r="C1021"/>
      <c r="D1021"/>
      <c r="E1021"/>
      <c r="G1021" s="112"/>
      <c r="H1021" s="111"/>
      <c r="I1021" s="111"/>
      <c r="J1021" s="111"/>
      <c r="K1021" s="111"/>
      <c r="L1021" s="111"/>
      <c r="M1021" s="111"/>
      <c r="N1021" s="111"/>
    </row>
    <row r="1022" spans="1:14" s="3" customFormat="1" x14ac:dyDescent="0.3">
      <c r="A1022"/>
      <c r="B1022"/>
      <c r="C1022"/>
      <c r="D1022"/>
      <c r="E1022"/>
      <c r="G1022" s="112"/>
      <c r="H1022" s="111"/>
      <c r="I1022" s="111"/>
      <c r="J1022" s="111"/>
      <c r="K1022" s="111"/>
      <c r="L1022" s="111"/>
      <c r="M1022" s="111"/>
      <c r="N1022" s="111"/>
    </row>
    <row r="1023" spans="1:14" s="3" customFormat="1" x14ac:dyDescent="0.3">
      <c r="A1023"/>
      <c r="B1023"/>
      <c r="C1023"/>
      <c r="D1023"/>
      <c r="E1023"/>
      <c r="G1023" s="112"/>
      <c r="H1023" s="111"/>
      <c r="I1023" s="111"/>
      <c r="J1023" s="111"/>
      <c r="K1023" s="111"/>
      <c r="L1023" s="111"/>
      <c r="M1023" s="111"/>
      <c r="N1023" s="111"/>
    </row>
    <row r="1024" spans="1:14" s="3" customFormat="1" x14ac:dyDescent="0.3">
      <c r="A1024"/>
      <c r="B1024"/>
      <c r="C1024"/>
      <c r="D1024"/>
      <c r="E1024"/>
      <c r="G1024" s="112"/>
      <c r="H1024" s="111"/>
      <c r="I1024" s="111"/>
      <c r="J1024" s="111"/>
      <c r="K1024" s="111"/>
      <c r="L1024" s="111"/>
      <c r="M1024" s="111"/>
      <c r="N1024" s="111"/>
    </row>
    <row r="1025" spans="1:14" s="3" customFormat="1" x14ac:dyDescent="0.3">
      <c r="A1025"/>
      <c r="B1025"/>
      <c r="C1025"/>
      <c r="D1025"/>
      <c r="E1025"/>
      <c r="G1025" s="112"/>
      <c r="H1025" s="111"/>
      <c r="I1025" s="111"/>
      <c r="J1025" s="111"/>
      <c r="K1025" s="111"/>
      <c r="L1025" s="111"/>
      <c r="M1025" s="111"/>
      <c r="N1025" s="111"/>
    </row>
    <row r="1026" spans="1:14" s="3" customFormat="1" x14ac:dyDescent="0.3">
      <c r="A1026"/>
      <c r="B1026"/>
      <c r="C1026"/>
      <c r="D1026"/>
      <c r="E1026"/>
      <c r="G1026" s="112"/>
      <c r="H1026" s="111"/>
      <c r="I1026" s="111"/>
      <c r="J1026" s="111"/>
      <c r="K1026" s="111"/>
      <c r="L1026" s="111"/>
      <c r="M1026" s="111"/>
      <c r="N1026" s="111"/>
    </row>
    <row r="1027" spans="1:14" s="3" customFormat="1" x14ac:dyDescent="0.3">
      <c r="A1027"/>
      <c r="B1027"/>
      <c r="C1027"/>
      <c r="D1027"/>
      <c r="E1027"/>
      <c r="G1027" s="112"/>
      <c r="H1027" s="111"/>
      <c r="I1027" s="111"/>
      <c r="J1027" s="111"/>
      <c r="K1027" s="111"/>
      <c r="L1027" s="111"/>
      <c r="M1027" s="111"/>
      <c r="N1027" s="111"/>
    </row>
    <row r="1028" spans="1:14" s="3" customFormat="1" x14ac:dyDescent="0.3">
      <c r="A1028"/>
      <c r="B1028"/>
      <c r="C1028"/>
      <c r="D1028"/>
      <c r="E1028"/>
      <c r="G1028" s="112"/>
      <c r="H1028" s="111"/>
      <c r="I1028" s="111"/>
      <c r="J1028" s="111"/>
      <c r="K1028" s="111"/>
      <c r="L1028" s="111"/>
      <c r="M1028" s="111"/>
      <c r="N1028" s="111"/>
    </row>
    <row r="1029" spans="1:14" s="3" customFormat="1" x14ac:dyDescent="0.3">
      <c r="A1029"/>
      <c r="B1029"/>
      <c r="C1029"/>
      <c r="D1029"/>
      <c r="E1029"/>
      <c r="G1029" s="112"/>
      <c r="H1029" s="111"/>
      <c r="I1029" s="111"/>
      <c r="J1029" s="111"/>
      <c r="K1029" s="111"/>
      <c r="L1029" s="111"/>
      <c r="M1029" s="111"/>
      <c r="N1029" s="111"/>
    </row>
    <row r="1030" spans="1:14" s="3" customFormat="1" x14ac:dyDescent="0.3">
      <c r="A1030"/>
      <c r="B1030"/>
      <c r="C1030"/>
      <c r="D1030"/>
      <c r="E1030"/>
      <c r="G1030" s="112"/>
      <c r="H1030" s="111"/>
      <c r="I1030" s="111"/>
      <c r="J1030" s="111"/>
      <c r="K1030" s="111"/>
      <c r="L1030" s="111"/>
      <c r="M1030" s="111"/>
      <c r="N1030" s="111"/>
    </row>
    <row r="1031" spans="1:14" s="3" customFormat="1" x14ac:dyDescent="0.3">
      <c r="A1031"/>
      <c r="B1031"/>
      <c r="C1031"/>
      <c r="D1031"/>
      <c r="E1031"/>
      <c r="G1031" s="112"/>
      <c r="H1031" s="111"/>
      <c r="I1031" s="111"/>
      <c r="J1031" s="111"/>
      <c r="K1031" s="111"/>
      <c r="L1031" s="111"/>
      <c r="M1031" s="111"/>
      <c r="N1031" s="111"/>
    </row>
    <row r="1032" spans="1:14" s="3" customFormat="1" x14ac:dyDescent="0.3">
      <c r="A1032"/>
      <c r="B1032"/>
      <c r="C1032"/>
      <c r="D1032"/>
      <c r="E1032"/>
      <c r="G1032" s="112"/>
      <c r="H1032" s="111"/>
      <c r="I1032" s="111"/>
      <c r="J1032" s="111"/>
      <c r="K1032" s="111"/>
      <c r="L1032" s="111"/>
      <c r="M1032" s="111"/>
      <c r="N1032" s="111"/>
    </row>
    <row r="1033" spans="1:14" s="3" customFormat="1" x14ac:dyDescent="0.3">
      <c r="A1033"/>
      <c r="B1033"/>
      <c r="C1033"/>
      <c r="D1033"/>
      <c r="E1033"/>
      <c r="G1033" s="112"/>
      <c r="H1033" s="111"/>
      <c r="I1033" s="111"/>
      <c r="J1033" s="111"/>
      <c r="K1033" s="111"/>
      <c r="L1033" s="111"/>
      <c r="M1033" s="111"/>
      <c r="N1033" s="111"/>
    </row>
    <row r="1034" spans="1:14" s="3" customFormat="1" x14ac:dyDescent="0.3">
      <c r="A1034"/>
      <c r="B1034"/>
      <c r="C1034"/>
      <c r="D1034"/>
      <c r="E1034"/>
      <c r="G1034" s="112"/>
      <c r="H1034" s="111"/>
      <c r="I1034" s="111"/>
      <c r="J1034" s="111"/>
      <c r="K1034" s="111"/>
      <c r="L1034" s="111"/>
      <c r="M1034" s="111"/>
      <c r="N1034" s="111"/>
    </row>
    <row r="1035" spans="1:14" s="3" customFormat="1" x14ac:dyDescent="0.3">
      <c r="A1035"/>
      <c r="B1035"/>
      <c r="C1035"/>
      <c r="D1035"/>
      <c r="E1035"/>
      <c r="G1035" s="112"/>
      <c r="H1035" s="111"/>
      <c r="I1035" s="111"/>
      <c r="J1035" s="111"/>
      <c r="K1035" s="111"/>
      <c r="L1035" s="111"/>
      <c r="M1035" s="111"/>
      <c r="N1035" s="111"/>
    </row>
    <row r="1036" spans="1:14" s="3" customFormat="1" x14ac:dyDescent="0.3">
      <c r="A1036"/>
      <c r="B1036"/>
      <c r="C1036"/>
      <c r="D1036"/>
      <c r="E1036"/>
      <c r="G1036" s="112"/>
      <c r="H1036" s="111"/>
      <c r="I1036" s="111"/>
      <c r="J1036" s="111"/>
      <c r="K1036" s="111"/>
      <c r="L1036" s="111"/>
      <c r="M1036" s="111"/>
      <c r="N1036" s="111"/>
    </row>
    <row r="1037" spans="1:14" s="3" customFormat="1" x14ac:dyDescent="0.3">
      <c r="A1037"/>
      <c r="B1037"/>
      <c r="C1037"/>
      <c r="D1037"/>
      <c r="E1037"/>
      <c r="G1037" s="112"/>
      <c r="H1037" s="111"/>
      <c r="I1037" s="111"/>
      <c r="J1037" s="111"/>
      <c r="K1037" s="111"/>
      <c r="L1037" s="111"/>
      <c r="M1037" s="111"/>
      <c r="N1037" s="111"/>
    </row>
    <row r="1038" spans="1:14" s="3" customFormat="1" x14ac:dyDescent="0.3">
      <c r="A1038"/>
      <c r="B1038"/>
      <c r="C1038"/>
      <c r="D1038"/>
      <c r="E1038"/>
      <c r="G1038" s="112"/>
      <c r="H1038" s="111"/>
      <c r="I1038" s="111"/>
      <c r="J1038" s="111"/>
      <c r="K1038" s="111"/>
      <c r="L1038" s="111"/>
      <c r="M1038" s="111"/>
      <c r="N1038" s="111"/>
    </row>
    <row r="1039" spans="1:14" s="3" customFormat="1" x14ac:dyDescent="0.3">
      <c r="A1039"/>
      <c r="B1039"/>
      <c r="C1039"/>
      <c r="D1039"/>
      <c r="E1039"/>
      <c r="G1039" s="112"/>
      <c r="H1039" s="111"/>
      <c r="I1039" s="111"/>
      <c r="J1039" s="111"/>
      <c r="K1039" s="111"/>
      <c r="L1039" s="111"/>
      <c r="M1039" s="111"/>
      <c r="N1039" s="111"/>
    </row>
    <row r="1040" spans="1:14" s="3" customFormat="1" x14ac:dyDescent="0.3">
      <c r="A1040"/>
      <c r="B1040"/>
      <c r="C1040"/>
      <c r="D1040"/>
      <c r="E1040"/>
      <c r="G1040" s="112"/>
      <c r="H1040" s="111"/>
      <c r="I1040" s="111"/>
      <c r="J1040" s="111"/>
      <c r="K1040" s="111"/>
      <c r="L1040" s="111"/>
      <c r="M1040" s="111"/>
      <c r="N1040" s="111"/>
    </row>
    <row r="1041" spans="1:14" s="3" customFormat="1" x14ac:dyDescent="0.3">
      <c r="A1041"/>
      <c r="B1041"/>
      <c r="C1041"/>
      <c r="D1041"/>
      <c r="E1041"/>
      <c r="G1041" s="112"/>
      <c r="H1041" s="111"/>
      <c r="I1041" s="111"/>
      <c r="J1041" s="111"/>
      <c r="K1041" s="111"/>
      <c r="L1041" s="111"/>
      <c r="M1041" s="111"/>
      <c r="N1041" s="111"/>
    </row>
    <row r="1042" spans="1:14" s="3" customFormat="1" x14ac:dyDescent="0.3">
      <c r="A1042"/>
      <c r="B1042"/>
      <c r="C1042"/>
      <c r="D1042"/>
      <c r="E1042"/>
      <c r="G1042" s="112"/>
      <c r="H1042" s="111"/>
      <c r="I1042" s="111"/>
      <c r="J1042" s="111"/>
      <c r="K1042" s="111"/>
      <c r="L1042" s="111"/>
      <c r="M1042" s="111"/>
      <c r="N1042" s="111"/>
    </row>
    <row r="1043" spans="1:14" s="3" customFormat="1" x14ac:dyDescent="0.3">
      <c r="A1043"/>
      <c r="B1043"/>
      <c r="C1043"/>
      <c r="D1043"/>
      <c r="E1043"/>
      <c r="G1043" s="112"/>
      <c r="H1043" s="111"/>
      <c r="I1043" s="111"/>
      <c r="J1043" s="111"/>
      <c r="K1043" s="111"/>
      <c r="L1043" s="111"/>
      <c r="M1043" s="111"/>
      <c r="N1043" s="111"/>
    </row>
    <row r="1044" spans="1:14" s="3" customFormat="1" x14ac:dyDescent="0.3">
      <c r="A1044"/>
      <c r="B1044"/>
      <c r="C1044"/>
      <c r="D1044"/>
      <c r="E1044"/>
      <c r="G1044" s="112"/>
      <c r="H1044" s="111"/>
      <c r="I1044" s="111"/>
      <c r="J1044" s="111"/>
      <c r="K1044" s="111"/>
      <c r="L1044" s="111"/>
      <c r="M1044" s="111"/>
      <c r="N1044" s="111"/>
    </row>
    <row r="1045" spans="1:14" s="3" customFormat="1" x14ac:dyDescent="0.3">
      <c r="A1045"/>
      <c r="B1045"/>
      <c r="C1045"/>
      <c r="D1045"/>
      <c r="E1045"/>
      <c r="G1045" s="112"/>
      <c r="H1045" s="111"/>
      <c r="I1045" s="111"/>
      <c r="J1045" s="111"/>
      <c r="K1045" s="111"/>
      <c r="L1045" s="111"/>
      <c r="M1045" s="111"/>
      <c r="N1045" s="111"/>
    </row>
    <row r="1046" spans="1:14" s="3" customFormat="1" x14ac:dyDescent="0.3">
      <c r="A1046"/>
      <c r="B1046"/>
      <c r="C1046"/>
      <c r="D1046"/>
      <c r="E1046"/>
      <c r="G1046" s="112"/>
      <c r="H1046" s="111"/>
      <c r="I1046" s="111"/>
      <c r="J1046" s="111"/>
      <c r="K1046" s="111"/>
      <c r="L1046" s="111"/>
      <c r="M1046" s="111"/>
      <c r="N1046" s="111"/>
    </row>
    <row r="1047" spans="1:14" s="3" customFormat="1" x14ac:dyDescent="0.3">
      <c r="A1047"/>
      <c r="B1047"/>
      <c r="C1047"/>
      <c r="D1047"/>
      <c r="E1047"/>
      <c r="G1047" s="112"/>
      <c r="H1047" s="111"/>
      <c r="I1047" s="111"/>
      <c r="J1047" s="111"/>
      <c r="K1047" s="111"/>
      <c r="L1047" s="111"/>
      <c r="M1047" s="111"/>
      <c r="N1047" s="111"/>
    </row>
    <row r="1048" spans="1:14" s="3" customFormat="1" x14ac:dyDescent="0.3">
      <c r="A1048"/>
      <c r="B1048"/>
      <c r="C1048"/>
      <c r="D1048"/>
      <c r="E1048"/>
      <c r="G1048" s="112"/>
      <c r="H1048" s="111"/>
      <c r="I1048" s="111"/>
      <c r="J1048" s="111"/>
      <c r="K1048" s="111"/>
      <c r="L1048" s="111"/>
      <c r="M1048" s="111"/>
      <c r="N1048" s="111"/>
    </row>
    <row r="1049" spans="1:14" s="3" customFormat="1" x14ac:dyDescent="0.3">
      <c r="A1049"/>
      <c r="B1049"/>
      <c r="C1049"/>
      <c r="D1049"/>
      <c r="E1049"/>
      <c r="G1049" s="112"/>
      <c r="H1049" s="111"/>
      <c r="I1049" s="111"/>
      <c r="J1049" s="111"/>
      <c r="K1049" s="111"/>
      <c r="L1049" s="111"/>
      <c r="M1049" s="111"/>
      <c r="N1049" s="111"/>
    </row>
    <row r="1050" spans="1:14" s="3" customFormat="1" x14ac:dyDescent="0.3">
      <c r="A1050"/>
      <c r="B1050"/>
      <c r="C1050"/>
      <c r="D1050"/>
      <c r="E1050"/>
      <c r="G1050" s="112"/>
      <c r="H1050" s="111"/>
      <c r="I1050" s="111"/>
      <c r="J1050" s="111"/>
      <c r="K1050" s="111"/>
      <c r="L1050" s="111"/>
      <c r="M1050" s="111"/>
      <c r="N1050" s="111"/>
    </row>
    <row r="1051" spans="1:14" s="3" customFormat="1" x14ac:dyDescent="0.3">
      <c r="A1051"/>
      <c r="B1051"/>
      <c r="C1051"/>
      <c r="D1051"/>
      <c r="E1051"/>
      <c r="G1051" s="112"/>
      <c r="H1051" s="111"/>
      <c r="I1051" s="111"/>
      <c r="J1051" s="111"/>
      <c r="K1051" s="111"/>
      <c r="L1051" s="111"/>
      <c r="M1051" s="111"/>
      <c r="N1051" s="111"/>
    </row>
    <row r="1052" spans="1:14" s="3" customFormat="1" x14ac:dyDescent="0.3">
      <c r="A1052"/>
      <c r="B1052"/>
      <c r="C1052"/>
      <c r="D1052"/>
      <c r="E1052"/>
      <c r="G1052" s="112"/>
      <c r="H1052" s="111"/>
      <c r="I1052" s="111"/>
      <c r="J1052" s="111"/>
      <c r="K1052" s="111"/>
      <c r="L1052" s="111"/>
      <c r="M1052" s="111"/>
      <c r="N1052" s="111"/>
    </row>
    <row r="1053" spans="1:14" s="3" customFormat="1" x14ac:dyDescent="0.3">
      <c r="A1053"/>
      <c r="B1053"/>
      <c r="C1053"/>
      <c r="D1053"/>
      <c r="E1053"/>
      <c r="G1053" s="112"/>
      <c r="H1053" s="111"/>
      <c r="I1053" s="111"/>
      <c r="J1053" s="111"/>
      <c r="K1053" s="111"/>
      <c r="L1053" s="111"/>
      <c r="M1053" s="111"/>
      <c r="N1053" s="111"/>
    </row>
    <row r="1054" spans="1:14" s="3" customFormat="1" x14ac:dyDescent="0.3">
      <c r="A1054"/>
      <c r="B1054"/>
      <c r="C1054"/>
      <c r="D1054"/>
      <c r="E1054"/>
      <c r="G1054" s="112"/>
      <c r="H1054" s="111"/>
      <c r="I1054" s="111"/>
      <c r="J1054" s="111"/>
      <c r="K1054" s="111"/>
      <c r="L1054" s="111"/>
      <c r="M1054" s="111"/>
      <c r="N1054" s="111"/>
    </row>
    <row r="1055" spans="1:14" s="3" customFormat="1" x14ac:dyDescent="0.3">
      <c r="A1055"/>
      <c r="B1055"/>
      <c r="C1055"/>
      <c r="D1055"/>
      <c r="E1055"/>
      <c r="G1055" s="112"/>
      <c r="H1055" s="111"/>
      <c r="I1055" s="111"/>
      <c r="J1055" s="111"/>
      <c r="K1055" s="111"/>
      <c r="L1055" s="111"/>
      <c r="M1055" s="111"/>
      <c r="N1055" s="111"/>
    </row>
    <row r="1056" spans="1:14" s="3" customFormat="1" x14ac:dyDescent="0.3">
      <c r="A1056"/>
      <c r="B1056"/>
      <c r="C1056"/>
      <c r="D1056"/>
      <c r="E1056"/>
      <c r="G1056" s="112"/>
      <c r="H1056" s="111"/>
      <c r="I1056" s="111"/>
      <c r="J1056" s="111"/>
      <c r="K1056" s="111"/>
      <c r="L1056" s="111"/>
      <c r="M1056" s="111"/>
      <c r="N1056" s="111"/>
    </row>
    <row r="1057" spans="1:14" s="3" customFormat="1" x14ac:dyDescent="0.3">
      <c r="A1057"/>
      <c r="B1057"/>
      <c r="C1057"/>
      <c r="D1057"/>
      <c r="E1057"/>
      <c r="G1057" s="112"/>
      <c r="H1057" s="111"/>
      <c r="I1057" s="111"/>
      <c r="J1057" s="111"/>
      <c r="K1057" s="111"/>
      <c r="L1057" s="111"/>
      <c r="M1057" s="111"/>
      <c r="N1057" s="111"/>
    </row>
    <row r="1058" spans="1:14" s="3" customFormat="1" x14ac:dyDescent="0.3">
      <c r="A1058"/>
      <c r="B1058"/>
      <c r="C1058"/>
      <c r="D1058"/>
      <c r="E1058"/>
      <c r="G1058" s="112"/>
      <c r="H1058" s="111"/>
      <c r="I1058" s="111"/>
      <c r="J1058" s="111"/>
      <c r="K1058" s="111"/>
      <c r="L1058" s="111"/>
      <c r="M1058" s="111"/>
      <c r="N1058" s="111"/>
    </row>
    <row r="1059" spans="1:14" s="3" customFormat="1" x14ac:dyDescent="0.3">
      <c r="A1059"/>
      <c r="B1059"/>
      <c r="C1059"/>
      <c r="D1059"/>
      <c r="E1059"/>
      <c r="G1059" s="112"/>
      <c r="H1059" s="111"/>
      <c r="I1059" s="111"/>
      <c r="J1059" s="111"/>
      <c r="K1059" s="111"/>
      <c r="L1059" s="111"/>
      <c r="M1059" s="111"/>
      <c r="N1059" s="111"/>
    </row>
    <row r="1060" spans="1:14" s="3" customFormat="1" x14ac:dyDescent="0.3">
      <c r="A1060"/>
      <c r="B1060"/>
      <c r="C1060"/>
      <c r="D1060"/>
      <c r="E1060"/>
      <c r="G1060" s="112"/>
      <c r="H1060" s="111"/>
      <c r="I1060" s="111"/>
      <c r="J1060" s="111"/>
      <c r="K1060" s="111"/>
      <c r="L1060" s="111"/>
      <c r="M1060" s="111"/>
      <c r="N1060" s="111"/>
    </row>
    <row r="1061" spans="1:14" s="3" customFormat="1" x14ac:dyDescent="0.3">
      <c r="A1061"/>
      <c r="B1061"/>
      <c r="C1061"/>
      <c r="D1061"/>
      <c r="E1061"/>
      <c r="G1061" s="112"/>
      <c r="H1061" s="111"/>
      <c r="I1061" s="111"/>
      <c r="J1061" s="111"/>
      <c r="K1061" s="111"/>
      <c r="L1061" s="111"/>
      <c r="M1061" s="111"/>
      <c r="N1061" s="111"/>
    </row>
    <row r="1062" spans="1:14" s="3" customFormat="1" x14ac:dyDescent="0.3">
      <c r="A1062"/>
      <c r="B1062"/>
      <c r="C1062"/>
      <c r="D1062"/>
      <c r="E1062"/>
      <c r="G1062" s="112"/>
      <c r="H1062" s="111"/>
      <c r="I1062" s="111"/>
      <c r="J1062" s="111"/>
      <c r="K1062" s="111"/>
      <c r="L1062" s="111"/>
      <c r="M1062" s="111"/>
      <c r="N1062" s="111"/>
    </row>
    <row r="1063" spans="1:14" s="3" customFormat="1" x14ac:dyDescent="0.3">
      <c r="A1063"/>
      <c r="B1063"/>
      <c r="C1063"/>
      <c r="D1063"/>
      <c r="E1063"/>
      <c r="G1063" s="112"/>
      <c r="H1063" s="111"/>
      <c r="I1063" s="111"/>
      <c r="J1063" s="111"/>
      <c r="K1063" s="111"/>
      <c r="L1063" s="111"/>
      <c r="M1063" s="111"/>
      <c r="N1063" s="111"/>
    </row>
    <row r="1064" spans="1:14" s="3" customFormat="1" x14ac:dyDescent="0.3">
      <c r="A1064"/>
      <c r="B1064"/>
      <c r="C1064"/>
      <c r="D1064"/>
      <c r="E1064"/>
      <c r="G1064" s="112"/>
      <c r="H1064" s="111"/>
      <c r="I1064" s="111"/>
      <c r="J1064" s="111"/>
      <c r="K1064" s="111"/>
      <c r="L1064" s="111"/>
      <c r="M1064" s="111"/>
      <c r="N1064" s="111"/>
    </row>
    <row r="1065" spans="1:14" s="3" customFormat="1" x14ac:dyDescent="0.3">
      <c r="A1065"/>
      <c r="B1065"/>
      <c r="C1065"/>
      <c r="D1065"/>
      <c r="E1065"/>
      <c r="G1065" s="112"/>
      <c r="H1065" s="111"/>
      <c r="I1065" s="111"/>
      <c r="J1065" s="111"/>
      <c r="K1065" s="111"/>
      <c r="L1065" s="111"/>
      <c r="M1065" s="111"/>
      <c r="N1065" s="111"/>
    </row>
    <row r="1066" spans="1:14" s="3" customFormat="1" x14ac:dyDescent="0.3">
      <c r="A1066"/>
      <c r="B1066"/>
      <c r="C1066"/>
      <c r="D1066"/>
      <c r="E1066"/>
      <c r="G1066" s="112"/>
      <c r="H1066" s="111"/>
      <c r="I1066" s="111"/>
      <c r="J1066" s="111"/>
      <c r="K1066" s="111"/>
      <c r="L1066" s="111"/>
      <c r="M1066" s="111"/>
      <c r="N1066" s="111"/>
    </row>
    <row r="1067" spans="1:14" s="3" customFormat="1" x14ac:dyDescent="0.3">
      <c r="A1067"/>
      <c r="B1067"/>
      <c r="C1067"/>
      <c r="D1067"/>
      <c r="E1067"/>
      <c r="G1067" s="112"/>
      <c r="H1067" s="111"/>
      <c r="I1067" s="111"/>
      <c r="J1067" s="111"/>
      <c r="K1067" s="111"/>
      <c r="L1067" s="111"/>
      <c r="M1067" s="111"/>
      <c r="N1067" s="111"/>
    </row>
    <row r="1068" spans="1:14" s="3" customFormat="1" x14ac:dyDescent="0.3">
      <c r="A1068"/>
      <c r="B1068"/>
      <c r="C1068"/>
      <c r="D1068"/>
      <c r="E1068"/>
      <c r="G1068" s="112"/>
      <c r="H1068" s="111"/>
      <c r="I1068" s="111"/>
      <c r="J1068" s="111"/>
      <c r="K1068" s="111"/>
      <c r="L1068" s="111"/>
      <c r="M1068" s="111"/>
      <c r="N1068" s="111"/>
    </row>
    <row r="1069" spans="1:14" s="3" customFormat="1" x14ac:dyDescent="0.3">
      <c r="A1069"/>
      <c r="B1069"/>
      <c r="C1069"/>
      <c r="D1069"/>
      <c r="E1069"/>
      <c r="G1069" s="112"/>
      <c r="H1069" s="111"/>
      <c r="I1069" s="111"/>
      <c r="J1069" s="111"/>
      <c r="K1069" s="111"/>
      <c r="L1069" s="111"/>
      <c r="M1069" s="111"/>
      <c r="N1069" s="111"/>
    </row>
    <row r="1070" spans="1:14" s="3" customFormat="1" x14ac:dyDescent="0.3">
      <c r="A1070"/>
      <c r="B1070"/>
      <c r="C1070"/>
      <c r="D1070"/>
      <c r="E1070"/>
      <c r="G1070" s="112"/>
      <c r="H1070" s="111"/>
      <c r="I1070" s="111"/>
      <c r="J1070" s="111"/>
      <c r="K1070" s="111"/>
      <c r="L1070" s="111"/>
      <c r="M1070" s="111"/>
      <c r="N1070" s="111"/>
    </row>
    <row r="1071" spans="1:14" s="3" customFormat="1" x14ac:dyDescent="0.3">
      <c r="A1071"/>
      <c r="B1071"/>
      <c r="C1071"/>
      <c r="D1071"/>
      <c r="E1071"/>
      <c r="G1071" s="112"/>
      <c r="H1071" s="111"/>
      <c r="I1071" s="111"/>
      <c r="J1071" s="111"/>
      <c r="K1071" s="111"/>
      <c r="L1071" s="111"/>
      <c r="M1071" s="111"/>
      <c r="N1071" s="111"/>
    </row>
    <row r="1072" spans="1:14" s="3" customFormat="1" x14ac:dyDescent="0.3">
      <c r="A1072"/>
      <c r="B1072"/>
      <c r="C1072"/>
      <c r="D1072"/>
      <c r="E1072"/>
      <c r="G1072" s="112"/>
      <c r="H1072" s="111"/>
      <c r="I1072" s="111"/>
      <c r="J1072" s="111"/>
      <c r="K1072" s="111"/>
      <c r="L1072" s="111"/>
      <c r="M1072" s="111"/>
      <c r="N1072" s="111"/>
    </row>
    <row r="1073" spans="1:14" s="3" customFormat="1" x14ac:dyDescent="0.3">
      <c r="A1073"/>
      <c r="B1073"/>
      <c r="C1073"/>
      <c r="D1073"/>
      <c r="E1073"/>
      <c r="G1073" s="112"/>
      <c r="H1073" s="111"/>
      <c r="I1073" s="111"/>
      <c r="J1073" s="111"/>
      <c r="K1073" s="111"/>
      <c r="L1073" s="111"/>
      <c r="M1073" s="111"/>
      <c r="N1073" s="111"/>
    </row>
    <row r="1074" spans="1:14" s="3" customFormat="1" x14ac:dyDescent="0.3">
      <c r="A1074"/>
      <c r="B1074"/>
      <c r="C1074"/>
      <c r="D1074"/>
      <c r="E1074"/>
      <c r="G1074" s="112"/>
      <c r="H1074" s="111"/>
      <c r="I1074" s="111"/>
      <c r="J1074" s="111"/>
      <c r="K1074" s="111"/>
      <c r="L1074" s="111"/>
      <c r="M1074" s="111"/>
      <c r="N1074" s="111"/>
    </row>
    <row r="1075" spans="1:14" s="3" customFormat="1" x14ac:dyDescent="0.3">
      <c r="A1075"/>
      <c r="B1075"/>
      <c r="C1075"/>
      <c r="D1075"/>
      <c r="E1075"/>
      <c r="G1075" s="112"/>
      <c r="H1075" s="111"/>
      <c r="I1075" s="111"/>
      <c r="J1075" s="111"/>
      <c r="K1075" s="111"/>
      <c r="L1075" s="111"/>
      <c r="M1075" s="111"/>
      <c r="N1075" s="111"/>
    </row>
    <row r="1076" spans="1:14" s="3" customFormat="1" x14ac:dyDescent="0.3">
      <c r="A1076"/>
      <c r="B1076"/>
      <c r="C1076"/>
      <c r="D1076"/>
      <c r="E1076"/>
      <c r="G1076" s="112"/>
      <c r="H1076" s="111"/>
      <c r="I1076" s="111"/>
      <c r="J1076" s="111"/>
      <c r="K1076" s="111"/>
      <c r="L1076" s="111"/>
      <c r="M1076" s="111"/>
      <c r="N1076" s="111"/>
    </row>
    <row r="1077" spans="1:14" s="3" customFormat="1" x14ac:dyDescent="0.3">
      <c r="A1077"/>
      <c r="B1077"/>
      <c r="C1077"/>
      <c r="D1077"/>
      <c r="E1077"/>
      <c r="G1077" s="112"/>
      <c r="H1077" s="111"/>
      <c r="I1077" s="111"/>
      <c r="J1077" s="111"/>
      <c r="K1077" s="111"/>
      <c r="L1077" s="111"/>
      <c r="M1077" s="111"/>
      <c r="N1077" s="111"/>
    </row>
    <row r="1078" spans="1:14" s="3" customFormat="1" x14ac:dyDescent="0.3">
      <c r="A1078"/>
      <c r="B1078"/>
      <c r="C1078"/>
      <c r="D1078"/>
      <c r="E1078"/>
      <c r="G1078" s="112"/>
      <c r="H1078" s="111"/>
      <c r="I1078" s="111"/>
      <c r="J1078" s="111"/>
      <c r="K1078" s="111"/>
      <c r="L1078" s="111"/>
      <c r="M1078" s="111"/>
      <c r="N1078" s="111"/>
    </row>
    <row r="1079" spans="1:14" s="3" customFormat="1" x14ac:dyDescent="0.3">
      <c r="A1079"/>
      <c r="B1079"/>
      <c r="C1079"/>
      <c r="D1079"/>
      <c r="E1079"/>
      <c r="G1079" s="112"/>
      <c r="H1079" s="111"/>
      <c r="I1079" s="111"/>
      <c r="J1079" s="111"/>
      <c r="K1079" s="111"/>
      <c r="L1079" s="111"/>
      <c r="M1079" s="111"/>
      <c r="N1079" s="111"/>
    </row>
    <row r="1080" spans="1:14" s="3" customFormat="1" x14ac:dyDescent="0.3">
      <c r="A1080"/>
      <c r="B1080"/>
      <c r="C1080"/>
      <c r="D1080"/>
      <c r="E1080"/>
      <c r="G1080" s="112"/>
      <c r="H1080" s="111"/>
      <c r="I1080" s="111"/>
      <c r="J1080" s="111"/>
      <c r="K1080" s="111"/>
      <c r="L1080" s="111"/>
      <c r="M1080" s="111"/>
      <c r="N1080" s="111"/>
    </row>
    <row r="1081" spans="1:14" s="3" customFormat="1" x14ac:dyDescent="0.3">
      <c r="A1081"/>
      <c r="B1081"/>
      <c r="C1081"/>
      <c r="D1081"/>
      <c r="E1081"/>
      <c r="G1081" s="112"/>
      <c r="H1081" s="111"/>
      <c r="I1081" s="111"/>
      <c r="J1081" s="111"/>
      <c r="K1081" s="111"/>
      <c r="L1081" s="111"/>
      <c r="M1081" s="111"/>
      <c r="N1081" s="111"/>
    </row>
    <row r="1082" spans="1:14" s="3" customFormat="1" x14ac:dyDescent="0.3">
      <c r="A1082"/>
      <c r="B1082"/>
      <c r="C1082"/>
      <c r="D1082"/>
      <c r="E1082"/>
      <c r="G1082" s="112"/>
      <c r="H1082" s="111"/>
      <c r="I1082" s="111"/>
      <c r="J1082" s="111"/>
      <c r="K1082" s="111"/>
      <c r="L1082" s="111"/>
      <c r="M1082" s="111"/>
      <c r="N1082" s="111"/>
    </row>
    <row r="1083" spans="1:14" s="3" customFormat="1" x14ac:dyDescent="0.3">
      <c r="A1083"/>
      <c r="B1083"/>
      <c r="C1083"/>
      <c r="D1083"/>
      <c r="E1083"/>
      <c r="G1083" s="112"/>
      <c r="H1083" s="111"/>
      <c r="I1083" s="111"/>
      <c r="J1083" s="111"/>
      <c r="K1083" s="111"/>
      <c r="L1083" s="111"/>
      <c r="M1083" s="111"/>
      <c r="N1083" s="111"/>
    </row>
    <row r="1084" spans="1:14" s="3" customFormat="1" x14ac:dyDescent="0.3">
      <c r="A1084"/>
      <c r="B1084"/>
      <c r="C1084"/>
      <c r="D1084"/>
      <c r="E1084"/>
      <c r="G1084" s="112"/>
      <c r="H1084" s="111"/>
      <c r="I1084" s="111"/>
      <c r="J1084" s="111"/>
      <c r="K1084" s="111"/>
      <c r="L1084" s="111"/>
      <c r="M1084" s="111"/>
      <c r="N1084" s="111"/>
    </row>
    <row r="1085" spans="1:14" s="3" customFormat="1" x14ac:dyDescent="0.3">
      <c r="A1085"/>
      <c r="B1085"/>
      <c r="C1085"/>
      <c r="D1085"/>
      <c r="E1085"/>
      <c r="G1085" s="112"/>
      <c r="H1085" s="111"/>
      <c r="I1085" s="111"/>
      <c r="J1085" s="111"/>
      <c r="K1085" s="111"/>
      <c r="L1085" s="111"/>
      <c r="M1085" s="111"/>
      <c r="N1085" s="111"/>
    </row>
    <row r="1086" spans="1:14" s="3" customFormat="1" x14ac:dyDescent="0.3">
      <c r="A1086"/>
      <c r="B1086"/>
      <c r="C1086"/>
      <c r="D1086"/>
      <c r="E1086"/>
      <c r="G1086" s="112"/>
      <c r="H1086" s="111"/>
      <c r="I1086" s="111"/>
      <c r="J1086" s="111"/>
      <c r="K1086" s="111"/>
      <c r="L1086" s="111"/>
      <c r="M1086" s="111"/>
      <c r="N1086" s="111"/>
    </row>
    <row r="1087" spans="1:14" s="3" customFormat="1" x14ac:dyDescent="0.3">
      <c r="A1087"/>
      <c r="B1087"/>
      <c r="C1087"/>
      <c r="D1087"/>
      <c r="E1087"/>
      <c r="G1087" s="112"/>
      <c r="H1087" s="111"/>
      <c r="I1087" s="111"/>
      <c r="J1087" s="111"/>
      <c r="K1087" s="111"/>
      <c r="L1087" s="111"/>
      <c r="M1087" s="111"/>
      <c r="N1087" s="111"/>
    </row>
    <row r="1088" spans="1:14" s="3" customFormat="1" x14ac:dyDescent="0.3">
      <c r="A1088"/>
      <c r="B1088"/>
      <c r="C1088"/>
      <c r="D1088"/>
      <c r="E1088"/>
      <c r="G1088" s="112"/>
      <c r="H1088" s="111"/>
      <c r="I1088" s="111"/>
      <c r="J1088" s="111"/>
      <c r="K1088" s="111"/>
      <c r="L1088" s="111"/>
      <c r="M1088" s="111"/>
      <c r="N1088" s="111"/>
    </row>
    <row r="1089" spans="1:14" s="3" customFormat="1" x14ac:dyDescent="0.3">
      <c r="A1089"/>
      <c r="B1089"/>
      <c r="C1089"/>
      <c r="D1089"/>
      <c r="E1089"/>
      <c r="G1089" s="112"/>
      <c r="H1089" s="111"/>
      <c r="I1089" s="111"/>
      <c r="J1089" s="111"/>
      <c r="K1089" s="111"/>
      <c r="L1089" s="111"/>
      <c r="M1089" s="111"/>
      <c r="N1089" s="111"/>
    </row>
    <row r="1090" spans="1:14" s="3" customFormat="1" x14ac:dyDescent="0.3">
      <c r="A1090"/>
      <c r="B1090"/>
      <c r="C1090"/>
      <c r="D1090"/>
      <c r="E1090"/>
      <c r="G1090" s="112"/>
      <c r="H1090" s="111"/>
      <c r="I1090" s="111"/>
      <c r="J1090" s="111"/>
      <c r="K1090" s="111"/>
      <c r="L1090" s="111"/>
      <c r="M1090" s="111"/>
      <c r="N1090" s="111"/>
    </row>
    <row r="1091" spans="1:14" s="3" customFormat="1" x14ac:dyDescent="0.3">
      <c r="A1091"/>
      <c r="B1091"/>
      <c r="C1091"/>
      <c r="D1091"/>
      <c r="E1091"/>
      <c r="G1091" s="112"/>
      <c r="H1091" s="111"/>
      <c r="I1091" s="111"/>
      <c r="J1091" s="111"/>
      <c r="K1091" s="111"/>
      <c r="L1091" s="111"/>
      <c r="M1091" s="111"/>
      <c r="N1091" s="111"/>
    </row>
    <row r="1092" spans="1:14" s="3" customFormat="1" x14ac:dyDescent="0.3">
      <c r="A1092"/>
      <c r="B1092"/>
      <c r="C1092"/>
      <c r="D1092"/>
      <c r="E1092"/>
      <c r="G1092" s="112"/>
      <c r="H1092" s="111"/>
      <c r="I1092" s="111"/>
      <c r="J1092" s="111"/>
      <c r="K1092" s="111"/>
      <c r="L1092" s="111"/>
      <c r="M1092" s="111"/>
      <c r="N1092" s="111"/>
    </row>
    <row r="1093" spans="1:14" s="3" customFormat="1" x14ac:dyDescent="0.3">
      <c r="A1093"/>
      <c r="B1093"/>
      <c r="C1093"/>
      <c r="D1093"/>
      <c r="E1093"/>
      <c r="G1093" s="112"/>
      <c r="H1093" s="111"/>
      <c r="I1093" s="111"/>
      <c r="J1093" s="111"/>
      <c r="K1093" s="111"/>
      <c r="L1093" s="111"/>
      <c r="M1093" s="111"/>
      <c r="N1093" s="111"/>
    </row>
    <row r="1094" spans="1:14" s="3" customFormat="1" x14ac:dyDescent="0.3">
      <c r="A1094"/>
      <c r="B1094"/>
      <c r="C1094"/>
      <c r="D1094"/>
      <c r="E1094"/>
      <c r="G1094" s="112"/>
      <c r="H1094" s="111"/>
      <c r="I1094" s="111"/>
      <c r="J1094" s="111"/>
      <c r="K1094" s="111"/>
      <c r="L1094" s="111"/>
      <c r="M1094" s="111"/>
      <c r="N1094" s="111"/>
    </row>
    <row r="1095" spans="1:14" s="3" customFormat="1" x14ac:dyDescent="0.3">
      <c r="A1095"/>
      <c r="B1095"/>
      <c r="C1095"/>
      <c r="D1095"/>
      <c r="E1095"/>
      <c r="G1095" s="112"/>
      <c r="H1095" s="111"/>
      <c r="I1095" s="111"/>
      <c r="J1095" s="111"/>
      <c r="K1095" s="111"/>
      <c r="L1095" s="111"/>
      <c r="M1095" s="111"/>
      <c r="N1095" s="111"/>
    </row>
    <row r="1096" spans="1:14" s="3" customFormat="1" x14ac:dyDescent="0.3">
      <c r="A1096"/>
      <c r="B1096"/>
      <c r="C1096"/>
      <c r="D1096"/>
      <c r="E1096"/>
      <c r="G1096" s="112"/>
      <c r="H1096" s="111"/>
      <c r="I1096" s="111"/>
      <c r="J1096" s="111"/>
      <c r="K1096" s="111"/>
      <c r="L1096" s="111"/>
      <c r="M1096" s="111"/>
      <c r="N1096" s="111"/>
    </row>
    <row r="1097" spans="1:14" s="3" customFormat="1" x14ac:dyDescent="0.3">
      <c r="A1097"/>
      <c r="B1097"/>
      <c r="C1097"/>
      <c r="D1097"/>
      <c r="E1097"/>
      <c r="G1097" s="112"/>
      <c r="H1097" s="111"/>
      <c r="I1097" s="111"/>
      <c r="J1097" s="111"/>
      <c r="K1097" s="111"/>
      <c r="L1097" s="111"/>
      <c r="M1097" s="111"/>
      <c r="N1097" s="111"/>
    </row>
    <row r="1098" spans="1:14" s="3" customFormat="1" x14ac:dyDescent="0.3">
      <c r="A1098"/>
      <c r="B1098"/>
      <c r="C1098"/>
      <c r="D1098"/>
      <c r="E1098"/>
      <c r="G1098" s="112"/>
      <c r="H1098" s="111"/>
      <c r="I1098" s="111"/>
      <c r="J1098" s="111"/>
      <c r="K1098" s="111"/>
      <c r="L1098" s="111"/>
      <c r="M1098" s="111"/>
      <c r="N1098" s="111"/>
    </row>
    <row r="1099" spans="1:14" s="3" customFormat="1" x14ac:dyDescent="0.3">
      <c r="A1099"/>
      <c r="B1099"/>
      <c r="C1099"/>
      <c r="D1099"/>
      <c r="E1099"/>
      <c r="G1099" s="112"/>
      <c r="H1099" s="111"/>
      <c r="I1099" s="111"/>
      <c r="J1099" s="111"/>
      <c r="K1099" s="111"/>
      <c r="L1099" s="111"/>
      <c r="M1099" s="111"/>
      <c r="N1099" s="111"/>
    </row>
    <row r="1100" spans="1:14" s="3" customFormat="1" x14ac:dyDescent="0.3">
      <c r="A1100"/>
      <c r="B1100"/>
      <c r="C1100"/>
      <c r="D1100"/>
      <c r="E1100"/>
      <c r="G1100" s="112"/>
      <c r="H1100" s="111"/>
      <c r="I1100" s="111"/>
      <c r="J1100" s="111"/>
      <c r="K1100" s="111"/>
      <c r="L1100" s="111"/>
      <c r="M1100" s="111"/>
      <c r="N1100" s="111"/>
    </row>
    <row r="1101" spans="1:14" s="3" customFormat="1" x14ac:dyDescent="0.3">
      <c r="A1101"/>
      <c r="B1101"/>
      <c r="C1101"/>
      <c r="D1101"/>
      <c r="E1101"/>
      <c r="G1101" s="112"/>
      <c r="H1101" s="111"/>
      <c r="I1101" s="111"/>
      <c r="J1101" s="111"/>
      <c r="K1101" s="111"/>
      <c r="L1101" s="111"/>
      <c r="M1101" s="111"/>
      <c r="N1101" s="111"/>
    </row>
    <row r="1102" spans="1:14" s="3" customFormat="1" x14ac:dyDescent="0.3">
      <c r="A1102"/>
      <c r="B1102"/>
      <c r="C1102"/>
      <c r="D1102"/>
      <c r="E1102"/>
      <c r="G1102" s="112"/>
      <c r="H1102" s="111"/>
      <c r="I1102" s="111"/>
      <c r="J1102" s="111"/>
      <c r="K1102" s="111"/>
      <c r="L1102" s="111"/>
      <c r="M1102" s="111"/>
      <c r="N1102" s="111"/>
    </row>
    <row r="1103" spans="1:14" s="3" customFormat="1" x14ac:dyDescent="0.3">
      <c r="A1103"/>
      <c r="B1103"/>
      <c r="C1103"/>
      <c r="D1103"/>
      <c r="E1103"/>
      <c r="G1103" s="112"/>
      <c r="H1103" s="111"/>
      <c r="I1103" s="111"/>
      <c r="J1103" s="111"/>
      <c r="K1103" s="111"/>
      <c r="L1103" s="111"/>
      <c r="M1103" s="111"/>
      <c r="N1103" s="111"/>
    </row>
    <row r="1104" spans="1:14" s="3" customFormat="1" x14ac:dyDescent="0.3">
      <c r="A1104"/>
      <c r="B1104"/>
      <c r="C1104"/>
      <c r="D1104"/>
      <c r="E1104"/>
      <c r="G1104" s="112"/>
      <c r="H1104" s="111"/>
      <c r="I1104" s="111"/>
      <c r="J1104" s="111"/>
      <c r="K1104" s="111"/>
      <c r="L1104" s="111"/>
      <c r="M1104" s="111"/>
      <c r="N1104" s="111"/>
    </row>
    <row r="1105" spans="1:14" s="3" customFormat="1" x14ac:dyDescent="0.3">
      <c r="A1105"/>
      <c r="B1105"/>
      <c r="C1105"/>
      <c r="D1105"/>
      <c r="E1105"/>
      <c r="G1105" s="112"/>
      <c r="H1105" s="111"/>
      <c r="I1105" s="111"/>
      <c r="J1105" s="111"/>
      <c r="K1105" s="111"/>
      <c r="L1105" s="111"/>
      <c r="M1105" s="111"/>
      <c r="N1105" s="111"/>
    </row>
    <row r="1106" spans="1:14" s="3" customFormat="1" x14ac:dyDescent="0.3">
      <c r="A1106"/>
      <c r="B1106"/>
      <c r="C1106"/>
      <c r="D1106"/>
      <c r="E1106"/>
      <c r="G1106" s="112"/>
      <c r="H1106" s="111"/>
      <c r="I1106" s="111"/>
      <c r="J1106" s="111"/>
      <c r="K1106" s="111"/>
      <c r="L1106" s="111"/>
      <c r="M1106" s="111"/>
      <c r="N1106" s="111"/>
    </row>
    <row r="1107" spans="1:14" s="3" customFormat="1" x14ac:dyDescent="0.3">
      <c r="A1107"/>
      <c r="B1107"/>
      <c r="C1107"/>
      <c r="D1107"/>
      <c r="E1107"/>
      <c r="G1107" s="112"/>
      <c r="H1107" s="111"/>
      <c r="I1107" s="111"/>
      <c r="J1107" s="111"/>
      <c r="K1107" s="111"/>
      <c r="L1107" s="111"/>
      <c r="M1107" s="111"/>
      <c r="N1107" s="111"/>
    </row>
    <row r="1108" spans="1:14" s="3" customFormat="1" x14ac:dyDescent="0.3">
      <c r="A1108"/>
      <c r="B1108"/>
      <c r="C1108"/>
      <c r="D1108"/>
      <c r="E1108"/>
      <c r="G1108" s="112"/>
      <c r="H1108" s="111"/>
      <c r="I1108" s="111"/>
      <c r="J1108" s="111"/>
      <c r="K1108" s="111"/>
      <c r="L1108" s="111"/>
      <c r="M1108" s="111"/>
      <c r="N1108" s="111"/>
    </row>
    <row r="1109" spans="1:14" s="3" customFormat="1" x14ac:dyDescent="0.3">
      <c r="A1109"/>
      <c r="B1109"/>
      <c r="C1109"/>
      <c r="D1109"/>
      <c r="E1109"/>
      <c r="G1109" s="112"/>
      <c r="H1109" s="111"/>
      <c r="I1109" s="111"/>
      <c r="J1109" s="111"/>
      <c r="K1109" s="111"/>
      <c r="L1109" s="111"/>
      <c r="M1109" s="111"/>
      <c r="N1109" s="111"/>
    </row>
    <row r="1110" spans="1:14" s="3" customFormat="1" x14ac:dyDescent="0.3">
      <c r="A1110"/>
      <c r="B1110"/>
      <c r="C1110"/>
      <c r="D1110"/>
      <c r="E1110"/>
      <c r="G1110" s="112"/>
      <c r="H1110" s="111"/>
      <c r="I1110" s="111"/>
      <c r="J1110" s="111"/>
      <c r="K1110" s="111"/>
      <c r="L1110" s="111"/>
      <c r="M1110" s="111"/>
      <c r="N1110" s="111"/>
    </row>
    <row r="1111" spans="1:14" s="3" customFormat="1" x14ac:dyDescent="0.3">
      <c r="A1111"/>
      <c r="B1111"/>
      <c r="C1111"/>
      <c r="D1111"/>
      <c r="E1111"/>
      <c r="G1111" s="112"/>
      <c r="H1111" s="111"/>
      <c r="I1111" s="111"/>
      <c r="J1111" s="111"/>
      <c r="K1111" s="111"/>
      <c r="L1111" s="111"/>
      <c r="M1111" s="111"/>
      <c r="N1111" s="111"/>
    </row>
    <row r="1112" spans="1:14" s="3" customFormat="1" x14ac:dyDescent="0.3">
      <c r="A1112"/>
      <c r="B1112"/>
      <c r="C1112"/>
      <c r="D1112"/>
      <c r="E1112"/>
      <c r="G1112" s="112"/>
      <c r="H1112" s="111"/>
      <c r="I1112" s="111"/>
      <c r="J1112" s="111"/>
      <c r="K1112" s="111"/>
      <c r="L1112" s="111"/>
      <c r="M1112" s="111"/>
      <c r="N1112" s="111"/>
    </row>
    <row r="1113" spans="1:14" s="3" customFormat="1" x14ac:dyDescent="0.3">
      <c r="A1113"/>
      <c r="B1113"/>
      <c r="C1113"/>
      <c r="D1113"/>
      <c r="E1113"/>
      <c r="G1113" s="112"/>
      <c r="H1113" s="111"/>
      <c r="I1113" s="111"/>
      <c r="J1113" s="111"/>
      <c r="K1113" s="111"/>
      <c r="L1113" s="111"/>
      <c r="M1113" s="111"/>
      <c r="N1113" s="111"/>
    </row>
    <row r="1114" spans="1:14" s="3" customFormat="1" x14ac:dyDescent="0.3">
      <c r="A1114"/>
      <c r="B1114"/>
      <c r="C1114"/>
      <c r="D1114"/>
      <c r="E1114"/>
      <c r="G1114" s="112"/>
      <c r="H1114" s="111"/>
      <c r="I1114" s="111"/>
      <c r="J1114" s="111"/>
      <c r="K1114" s="111"/>
      <c r="L1114" s="111"/>
      <c r="M1114" s="111"/>
      <c r="N1114" s="111"/>
    </row>
    <row r="1115" spans="1:14" s="3" customFormat="1" x14ac:dyDescent="0.3">
      <c r="A1115"/>
      <c r="B1115"/>
      <c r="C1115"/>
      <c r="D1115"/>
      <c r="E1115"/>
      <c r="G1115" s="112"/>
      <c r="H1115" s="111"/>
      <c r="I1115" s="111"/>
      <c r="J1115" s="111"/>
      <c r="K1115" s="111"/>
      <c r="L1115" s="111"/>
      <c r="M1115" s="111"/>
      <c r="N1115" s="111"/>
    </row>
    <row r="1116" spans="1:14" s="3" customFormat="1" x14ac:dyDescent="0.3">
      <c r="A1116"/>
      <c r="B1116"/>
      <c r="C1116"/>
      <c r="D1116"/>
      <c r="E1116"/>
      <c r="G1116" s="112"/>
      <c r="H1116" s="111"/>
      <c r="I1116" s="111"/>
      <c r="J1116" s="111"/>
      <c r="K1116" s="111"/>
      <c r="L1116" s="111"/>
      <c r="M1116" s="111"/>
      <c r="N1116" s="111"/>
    </row>
    <row r="1117" spans="1:14" s="3" customFormat="1" x14ac:dyDescent="0.3">
      <c r="A1117"/>
      <c r="B1117"/>
      <c r="C1117"/>
      <c r="D1117"/>
      <c r="E1117"/>
      <c r="G1117" s="112"/>
      <c r="H1117" s="111"/>
      <c r="I1117" s="111"/>
      <c r="J1117" s="111"/>
      <c r="K1117" s="111"/>
      <c r="L1117" s="111"/>
      <c r="M1117" s="111"/>
      <c r="N1117" s="111"/>
    </row>
    <row r="1118" spans="1:14" s="3" customFormat="1" x14ac:dyDescent="0.3">
      <c r="A1118"/>
      <c r="B1118"/>
      <c r="C1118"/>
      <c r="D1118"/>
      <c r="E1118"/>
      <c r="G1118" s="112"/>
      <c r="H1118" s="111"/>
      <c r="I1118" s="111"/>
      <c r="J1118" s="111"/>
      <c r="K1118" s="111"/>
      <c r="L1118" s="111"/>
      <c r="M1118" s="111"/>
      <c r="N1118" s="111"/>
    </row>
    <row r="1119" spans="1:14" s="3" customFormat="1" x14ac:dyDescent="0.3">
      <c r="A1119"/>
      <c r="B1119"/>
      <c r="C1119"/>
      <c r="D1119"/>
      <c r="E1119"/>
      <c r="G1119" s="112"/>
      <c r="H1119" s="111"/>
      <c r="I1119" s="111"/>
      <c r="J1119" s="111"/>
      <c r="K1119" s="111"/>
      <c r="L1119" s="111"/>
      <c r="M1119" s="111"/>
      <c r="N1119" s="111"/>
    </row>
    <row r="1120" spans="1:14" s="3" customFormat="1" x14ac:dyDescent="0.3">
      <c r="A1120"/>
      <c r="B1120"/>
      <c r="C1120"/>
      <c r="D1120"/>
      <c r="E1120"/>
      <c r="G1120" s="112"/>
      <c r="H1120" s="111"/>
      <c r="I1120" s="111"/>
      <c r="J1120" s="111"/>
      <c r="K1120" s="111"/>
      <c r="L1120" s="111"/>
      <c r="M1120" s="111"/>
      <c r="N1120" s="111"/>
    </row>
    <row r="1121" spans="1:14" s="3" customFormat="1" x14ac:dyDescent="0.3">
      <c r="A1121"/>
      <c r="B1121"/>
      <c r="C1121"/>
      <c r="D1121"/>
      <c r="E1121"/>
      <c r="G1121" s="112"/>
      <c r="H1121" s="111"/>
      <c r="I1121" s="111"/>
      <c r="J1121" s="111"/>
      <c r="K1121" s="111"/>
      <c r="L1121" s="111"/>
      <c r="M1121" s="111"/>
      <c r="N1121" s="111"/>
    </row>
    <row r="1122" spans="1:14" s="3" customFormat="1" x14ac:dyDescent="0.3">
      <c r="A1122"/>
      <c r="B1122"/>
      <c r="C1122"/>
      <c r="D1122"/>
      <c r="E1122"/>
      <c r="G1122" s="112"/>
      <c r="H1122" s="111"/>
      <c r="I1122" s="111"/>
      <c r="J1122" s="111"/>
      <c r="K1122" s="111"/>
      <c r="L1122" s="111"/>
      <c r="M1122" s="111"/>
      <c r="N1122" s="111"/>
    </row>
    <row r="1123" spans="1:14" s="3" customFormat="1" x14ac:dyDescent="0.3">
      <c r="A1123"/>
      <c r="B1123"/>
      <c r="C1123"/>
      <c r="D1123"/>
      <c r="E1123"/>
      <c r="G1123" s="112"/>
      <c r="H1123" s="111"/>
      <c r="I1123" s="111"/>
      <c r="J1123" s="111"/>
      <c r="K1123" s="111"/>
      <c r="L1123" s="111"/>
      <c r="M1123" s="111"/>
      <c r="N1123" s="111"/>
    </row>
    <row r="1124" spans="1:14" s="3" customFormat="1" x14ac:dyDescent="0.3">
      <c r="A1124"/>
      <c r="B1124"/>
      <c r="C1124"/>
      <c r="D1124"/>
      <c r="E1124"/>
      <c r="G1124" s="112"/>
      <c r="H1124" s="111"/>
      <c r="I1124" s="111"/>
      <c r="J1124" s="111"/>
      <c r="K1124" s="111"/>
      <c r="L1124" s="111"/>
      <c r="M1124" s="111"/>
      <c r="N1124" s="111"/>
    </row>
    <row r="1125" spans="1:14" s="3" customFormat="1" x14ac:dyDescent="0.3">
      <c r="A1125"/>
      <c r="B1125"/>
      <c r="C1125"/>
      <c r="D1125"/>
      <c r="E1125"/>
      <c r="G1125" s="112"/>
      <c r="H1125" s="111"/>
      <c r="I1125" s="111"/>
      <c r="J1125" s="111"/>
      <c r="K1125" s="111"/>
      <c r="L1125" s="111"/>
      <c r="M1125" s="111"/>
      <c r="N1125" s="111"/>
    </row>
    <row r="1126" spans="1:14" s="3" customFormat="1" x14ac:dyDescent="0.3">
      <c r="A1126"/>
      <c r="B1126"/>
      <c r="C1126"/>
      <c r="D1126"/>
      <c r="E1126"/>
      <c r="G1126" s="112"/>
      <c r="H1126" s="111"/>
      <c r="I1126" s="111"/>
      <c r="J1126" s="111"/>
      <c r="K1126" s="111"/>
      <c r="L1126" s="111"/>
      <c r="M1126" s="111"/>
      <c r="N1126" s="111"/>
    </row>
    <row r="1127" spans="1:14" s="3" customFormat="1" x14ac:dyDescent="0.3">
      <c r="A1127"/>
      <c r="B1127"/>
      <c r="C1127"/>
      <c r="D1127"/>
      <c r="E1127"/>
      <c r="G1127" s="112"/>
      <c r="H1127" s="111"/>
      <c r="I1127" s="111"/>
      <c r="J1127" s="111"/>
      <c r="K1127" s="111"/>
      <c r="L1127" s="111"/>
      <c r="M1127" s="111"/>
      <c r="N1127" s="111"/>
    </row>
    <row r="1128" spans="1:14" s="3" customFormat="1" x14ac:dyDescent="0.3">
      <c r="A1128"/>
      <c r="B1128"/>
      <c r="C1128"/>
      <c r="D1128"/>
      <c r="E1128"/>
      <c r="G1128" s="112"/>
      <c r="H1128" s="111"/>
      <c r="I1128" s="111"/>
      <c r="J1128" s="111"/>
      <c r="K1128" s="111"/>
      <c r="L1128" s="111"/>
      <c r="M1128" s="111"/>
      <c r="N1128" s="111"/>
    </row>
    <row r="1129" spans="1:14" s="3" customFormat="1" x14ac:dyDescent="0.3">
      <c r="A1129"/>
      <c r="B1129"/>
      <c r="C1129"/>
      <c r="D1129"/>
      <c r="E1129"/>
      <c r="G1129" s="112"/>
      <c r="H1129" s="111"/>
      <c r="I1129" s="111"/>
      <c r="J1129" s="111"/>
      <c r="K1129" s="111"/>
      <c r="L1129" s="111"/>
      <c r="M1129" s="111"/>
      <c r="N1129" s="111"/>
    </row>
    <row r="1130" spans="1:14" s="3" customFormat="1" x14ac:dyDescent="0.3">
      <c r="A1130"/>
      <c r="B1130"/>
      <c r="C1130"/>
      <c r="D1130"/>
      <c r="E1130"/>
      <c r="G1130" s="112"/>
      <c r="H1130" s="111"/>
      <c r="I1130" s="111"/>
      <c r="J1130" s="111"/>
      <c r="K1130" s="111"/>
      <c r="L1130" s="111"/>
      <c r="M1130" s="111"/>
      <c r="N1130" s="111"/>
    </row>
    <row r="1131" spans="1:14" s="3" customFormat="1" x14ac:dyDescent="0.3">
      <c r="A1131"/>
      <c r="B1131"/>
      <c r="C1131"/>
      <c r="D1131"/>
      <c r="E1131"/>
      <c r="G1131" s="112"/>
      <c r="H1131" s="111"/>
      <c r="I1131" s="111"/>
      <c r="J1131" s="111"/>
      <c r="K1131" s="111"/>
      <c r="L1131" s="111"/>
      <c r="M1131" s="111"/>
      <c r="N1131" s="111"/>
    </row>
    <row r="1132" spans="1:14" s="3" customFormat="1" x14ac:dyDescent="0.3">
      <c r="A1132"/>
      <c r="B1132"/>
      <c r="C1132"/>
      <c r="D1132"/>
      <c r="E1132"/>
      <c r="G1132" s="112"/>
      <c r="H1132" s="111"/>
      <c r="I1132" s="111"/>
      <c r="J1132" s="111"/>
      <c r="K1132" s="111"/>
      <c r="L1132" s="111"/>
      <c r="M1132" s="111"/>
      <c r="N1132" s="111"/>
    </row>
    <row r="1133" spans="1:14" s="3" customFormat="1" x14ac:dyDescent="0.3">
      <c r="A1133"/>
      <c r="B1133"/>
      <c r="C1133"/>
      <c r="D1133"/>
      <c r="E1133"/>
      <c r="G1133" s="112"/>
      <c r="H1133" s="111"/>
      <c r="I1133" s="111"/>
      <c r="J1133" s="111"/>
      <c r="K1133" s="111"/>
      <c r="L1133" s="111"/>
      <c r="M1133" s="111"/>
      <c r="N1133" s="111"/>
    </row>
    <row r="1134" spans="1:14" s="3" customFormat="1" x14ac:dyDescent="0.3">
      <c r="A1134"/>
      <c r="B1134"/>
      <c r="C1134"/>
      <c r="D1134"/>
      <c r="E1134"/>
      <c r="G1134" s="112"/>
      <c r="H1134" s="111"/>
      <c r="I1134" s="111"/>
      <c r="J1134" s="111"/>
      <c r="K1134" s="111"/>
      <c r="L1134" s="111"/>
      <c r="M1134" s="111"/>
      <c r="N1134" s="111"/>
    </row>
    <row r="1135" spans="1:14" s="3" customFormat="1" x14ac:dyDescent="0.3">
      <c r="A1135"/>
      <c r="B1135"/>
      <c r="C1135"/>
      <c r="D1135"/>
      <c r="E1135"/>
      <c r="G1135" s="112"/>
      <c r="H1135" s="111"/>
      <c r="I1135" s="111"/>
      <c r="J1135" s="111"/>
      <c r="K1135" s="111"/>
      <c r="L1135" s="111"/>
      <c r="M1135" s="111"/>
      <c r="N1135" s="111"/>
    </row>
    <row r="1136" spans="1:14" s="3" customFormat="1" x14ac:dyDescent="0.3">
      <c r="A1136"/>
      <c r="B1136"/>
      <c r="C1136"/>
      <c r="D1136"/>
      <c r="E1136"/>
      <c r="G1136" s="112"/>
      <c r="H1136" s="111"/>
      <c r="I1136" s="111"/>
      <c r="J1136" s="111"/>
      <c r="K1136" s="111"/>
      <c r="L1136" s="111"/>
      <c r="M1136" s="111"/>
      <c r="N1136" s="111"/>
    </row>
    <row r="1137" spans="1:14" s="3" customFormat="1" x14ac:dyDescent="0.3">
      <c r="A1137"/>
      <c r="B1137"/>
      <c r="C1137"/>
      <c r="D1137"/>
      <c r="E1137"/>
      <c r="G1137" s="112"/>
      <c r="H1137" s="111"/>
      <c r="I1137" s="111"/>
      <c r="J1137" s="111"/>
      <c r="K1137" s="111"/>
      <c r="L1137" s="111"/>
      <c r="M1137" s="111"/>
      <c r="N1137" s="111"/>
    </row>
    <row r="1138" spans="1:14" s="3" customFormat="1" x14ac:dyDescent="0.3">
      <c r="A1138"/>
      <c r="B1138"/>
      <c r="C1138"/>
      <c r="D1138"/>
      <c r="E1138"/>
      <c r="G1138" s="112"/>
      <c r="H1138" s="111"/>
      <c r="I1138" s="111"/>
      <c r="J1138" s="111"/>
      <c r="K1138" s="111"/>
      <c r="L1138" s="111"/>
      <c r="M1138" s="111"/>
      <c r="N1138" s="111"/>
    </row>
    <row r="1139" spans="1:14" s="3" customFormat="1" x14ac:dyDescent="0.3">
      <c r="A1139"/>
      <c r="B1139"/>
      <c r="C1139"/>
      <c r="D1139"/>
      <c r="E1139"/>
      <c r="G1139" s="112"/>
      <c r="H1139" s="111"/>
      <c r="I1139" s="111"/>
      <c r="J1139" s="111"/>
      <c r="K1139" s="111"/>
      <c r="L1139" s="111"/>
      <c r="M1139" s="111"/>
      <c r="N1139" s="111"/>
    </row>
    <row r="1140" spans="1:14" s="3" customFormat="1" x14ac:dyDescent="0.3">
      <c r="A1140"/>
      <c r="B1140"/>
      <c r="C1140"/>
      <c r="D1140"/>
      <c r="E1140"/>
      <c r="G1140" s="112"/>
      <c r="H1140" s="111"/>
      <c r="I1140" s="111"/>
      <c r="J1140" s="111"/>
      <c r="K1140" s="111"/>
      <c r="L1140" s="111"/>
      <c r="M1140" s="111"/>
      <c r="N1140" s="111"/>
    </row>
    <row r="1141" spans="1:14" s="3" customFormat="1" x14ac:dyDescent="0.3">
      <c r="A1141"/>
      <c r="B1141"/>
      <c r="C1141"/>
      <c r="D1141"/>
      <c r="E1141"/>
      <c r="G1141" s="112"/>
      <c r="H1141" s="111"/>
      <c r="I1141" s="111"/>
      <c r="J1141" s="111"/>
      <c r="K1141" s="111"/>
      <c r="L1141" s="111"/>
      <c r="M1141" s="111"/>
      <c r="N1141" s="111"/>
    </row>
    <row r="1142" spans="1:14" s="3" customFormat="1" x14ac:dyDescent="0.3">
      <c r="A1142"/>
      <c r="B1142"/>
      <c r="C1142"/>
      <c r="D1142"/>
      <c r="E1142"/>
      <c r="G1142" s="112"/>
      <c r="H1142" s="111"/>
      <c r="I1142" s="111"/>
      <c r="J1142" s="111"/>
      <c r="K1142" s="111"/>
      <c r="L1142" s="111"/>
      <c r="M1142" s="111"/>
      <c r="N1142" s="111"/>
    </row>
    <row r="1143" spans="1:14" s="3" customFormat="1" x14ac:dyDescent="0.3">
      <c r="A1143"/>
      <c r="B1143"/>
      <c r="C1143"/>
      <c r="D1143"/>
      <c r="E1143"/>
      <c r="G1143" s="112"/>
      <c r="H1143" s="111"/>
      <c r="I1143" s="111"/>
      <c r="J1143" s="111"/>
      <c r="K1143" s="111"/>
      <c r="L1143" s="111"/>
      <c r="M1143" s="111"/>
      <c r="N1143" s="111"/>
    </row>
    <row r="1144" spans="1:14" s="3" customFormat="1" x14ac:dyDescent="0.3">
      <c r="A1144"/>
      <c r="B1144"/>
      <c r="C1144"/>
      <c r="D1144"/>
      <c r="E1144"/>
      <c r="G1144" s="112"/>
      <c r="H1144" s="111"/>
      <c r="I1144" s="111"/>
      <c r="J1144" s="111"/>
      <c r="K1144" s="111"/>
      <c r="L1144" s="111"/>
      <c r="M1144" s="111"/>
      <c r="N1144" s="111"/>
    </row>
    <row r="1145" spans="1:14" s="3" customFormat="1" x14ac:dyDescent="0.3">
      <c r="A1145"/>
      <c r="B1145"/>
      <c r="C1145"/>
      <c r="D1145"/>
      <c r="E1145"/>
      <c r="G1145" s="112"/>
      <c r="H1145" s="111"/>
      <c r="I1145" s="111"/>
      <c r="J1145" s="111"/>
      <c r="K1145" s="111"/>
      <c r="L1145" s="111"/>
      <c r="M1145" s="111"/>
      <c r="N1145" s="111"/>
    </row>
    <row r="1146" spans="1:14" s="3" customFormat="1" x14ac:dyDescent="0.3">
      <c r="A1146"/>
      <c r="B1146"/>
      <c r="C1146"/>
      <c r="D1146"/>
      <c r="E1146"/>
      <c r="G1146" s="112"/>
      <c r="H1146" s="111"/>
      <c r="I1146" s="111"/>
      <c r="J1146" s="111"/>
      <c r="K1146" s="111"/>
      <c r="L1146" s="111"/>
      <c r="M1146" s="111"/>
      <c r="N1146" s="111"/>
    </row>
    <row r="1147" spans="1:14" s="3" customFormat="1" x14ac:dyDescent="0.3">
      <c r="A1147"/>
      <c r="B1147"/>
      <c r="C1147"/>
      <c r="D1147"/>
      <c r="E1147"/>
      <c r="G1147" s="112"/>
      <c r="H1147" s="111"/>
      <c r="I1147" s="111"/>
      <c r="J1147" s="111"/>
      <c r="K1147" s="111"/>
      <c r="L1147" s="111"/>
      <c r="M1147" s="111"/>
      <c r="N1147" s="111"/>
    </row>
    <row r="1148" spans="1:14" s="3" customFormat="1" x14ac:dyDescent="0.3">
      <c r="A1148"/>
      <c r="B1148"/>
      <c r="C1148"/>
      <c r="D1148"/>
      <c r="E1148"/>
      <c r="G1148" s="112"/>
      <c r="H1148" s="111"/>
      <c r="I1148" s="111"/>
      <c r="J1148" s="111"/>
      <c r="K1148" s="111"/>
      <c r="L1148" s="111"/>
      <c r="M1148" s="111"/>
      <c r="N1148" s="111"/>
    </row>
    <row r="1149" spans="1:14" s="3" customFormat="1" x14ac:dyDescent="0.3">
      <c r="A1149"/>
      <c r="B1149"/>
      <c r="C1149"/>
      <c r="D1149"/>
      <c r="E1149"/>
      <c r="G1149" s="112"/>
      <c r="H1149" s="111"/>
      <c r="I1149" s="111"/>
      <c r="J1149" s="111"/>
      <c r="K1149" s="111"/>
      <c r="L1149" s="111"/>
      <c r="M1149" s="111"/>
      <c r="N1149" s="111"/>
    </row>
    <row r="1150" spans="1:14" s="3" customFormat="1" x14ac:dyDescent="0.3">
      <c r="A1150"/>
      <c r="B1150"/>
      <c r="C1150"/>
      <c r="D1150"/>
      <c r="E1150"/>
      <c r="G1150" s="112"/>
      <c r="H1150" s="111"/>
      <c r="I1150" s="111"/>
      <c r="J1150" s="111"/>
      <c r="K1150" s="111"/>
      <c r="L1150" s="111"/>
      <c r="M1150" s="111"/>
      <c r="N1150" s="111"/>
    </row>
    <row r="1151" spans="1:14" s="3" customFormat="1" x14ac:dyDescent="0.3">
      <c r="A1151"/>
      <c r="B1151"/>
      <c r="C1151"/>
      <c r="D1151"/>
      <c r="E1151"/>
      <c r="G1151" s="112"/>
      <c r="H1151" s="111"/>
      <c r="I1151" s="111"/>
      <c r="J1151" s="111"/>
      <c r="K1151" s="111"/>
      <c r="L1151" s="111"/>
      <c r="M1151" s="111"/>
      <c r="N1151" s="111"/>
    </row>
    <row r="1152" spans="1:14" s="3" customFormat="1" x14ac:dyDescent="0.3">
      <c r="A1152"/>
      <c r="B1152"/>
      <c r="C1152"/>
      <c r="D1152"/>
      <c r="E1152"/>
      <c r="G1152" s="112"/>
      <c r="H1152" s="111"/>
      <c r="I1152" s="111"/>
      <c r="J1152" s="111"/>
      <c r="K1152" s="111"/>
      <c r="L1152" s="111"/>
      <c r="M1152" s="111"/>
      <c r="N1152" s="111"/>
    </row>
    <row r="1153" spans="1:14" s="3" customFormat="1" x14ac:dyDescent="0.3">
      <c r="A1153"/>
      <c r="B1153"/>
      <c r="C1153"/>
      <c r="D1153"/>
      <c r="E1153"/>
      <c r="G1153" s="112"/>
      <c r="H1153" s="111"/>
      <c r="I1153" s="111"/>
      <c r="J1153" s="111"/>
      <c r="K1153" s="111"/>
      <c r="L1153" s="111"/>
      <c r="M1153" s="111"/>
      <c r="N1153" s="111"/>
    </row>
    <row r="1154" spans="1:14" s="3" customFormat="1" x14ac:dyDescent="0.3">
      <c r="A1154"/>
      <c r="B1154"/>
      <c r="C1154"/>
      <c r="D1154"/>
      <c r="E1154"/>
      <c r="G1154" s="112"/>
      <c r="H1154" s="111"/>
      <c r="I1154" s="111"/>
      <c r="J1154" s="111"/>
      <c r="K1154" s="111"/>
      <c r="L1154" s="111"/>
      <c r="M1154" s="111"/>
      <c r="N1154" s="111"/>
    </row>
    <row r="1155" spans="1:14" s="3" customFormat="1" x14ac:dyDescent="0.3">
      <c r="A1155"/>
      <c r="B1155"/>
      <c r="C1155"/>
      <c r="D1155"/>
      <c r="E1155"/>
      <c r="G1155" s="112"/>
      <c r="H1155" s="111"/>
      <c r="I1155" s="111"/>
      <c r="J1155" s="111"/>
      <c r="K1155" s="111"/>
      <c r="L1155" s="111"/>
      <c r="M1155" s="111"/>
      <c r="N1155" s="111"/>
    </row>
    <row r="1156" spans="1:14" s="3" customFormat="1" x14ac:dyDescent="0.3">
      <c r="A1156"/>
      <c r="B1156"/>
      <c r="C1156"/>
      <c r="D1156"/>
      <c r="E1156"/>
      <c r="G1156" s="112"/>
      <c r="H1156" s="111"/>
      <c r="I1156" s="111"/>
      <c r="J1156" s="111"/>
      <c r="K1156" s="111"/>
      <c r="L1156" s="111"/>
      <c r="M1156" s="111"/>
      <c r="N1156" s="111"/>
    </row>
    <row r="1157" spans="1:14" s="3" customFormat="1" x14ac:dyDescent="0.3">
      <c r="A1157"/>
      <c r="B1157"/>
      <c r="C1157"/>
      <c r="D1157"/>
      <c r="E1157"/>
      <c r="G1157" s="112"/>
      <c r="H1157" s="111"/>
      <c r="I1157" s="111"/>
      <c r="J1157" s="111"/>
      <c r="K1157" s="111"/>
      <c r="L1157" s="111"/>
      <c r="M1157" s="111"/>
      <c r="N1157" s="111"/>
    </row>
    <row r="1158" spans="1:14" s="3" customFormat="1" x14ac:dyDescent="0.3">
      <c r="A1158"/>
      <c r="B1158"/>
      <c r="C1158"/>
      <c r="D1158"/>
      <c r="E1158"/>
      <c r="G1158" s="112"/>
      <c r="H1158" s="111"/>
      <c r="I1158" s="111"/>
      <c r="J1158" s="111"/>
      <c r="K1158" s="111"/>
      <c r="L1158" s="111"/>
      <c r="M1158" s="111"/>
      <c r="N1158" s="111"/>
    </row>
    <row r="1159" spans="1:14" s="3" customFormat="1" x14ac:dyDescent="0.3">
      <c r="A1159"/>
      <c r="B1159"/>
      <c r="C1159"/>
      <c r="D1159"/>
      <c r="E1159"/>
      <c r="G1159" s="112"/>
      <c r="H1159" s="111"/>
      <c r="I1159" s="111"/>
      <c r="J1159" s="111"/>
      <c r="K1159" s="111"/>
      <c r="L1159" s="111"/>
      <c r="M1159" s="111"/>
      <c r="N1159" s="111"/>
    </row>
    <row r="1160" spans="1:14" s="3" customFormat="1" x14ac:dyDescent="0.3">
      <c r="A1160"/>
      <c r="B1160"/>
      <c r="C1160"/>
      <c r="D1160"/>
      <c r="E1160"/>
      <c r="G1160" s="112"/>
      <c r="H1160" s="111"/>
      <c r="I1160" s="111"/>
      <c r="J1160" s="111"/>
      <c r="K1160" s="111"/>
      <c r="L1160" s="111"/>
      <c r="M1160" s="111"/>
      <c r="N1160" s="111"/>
    </row>
    <row r="1161" spans="1:14" s="3" customFormat="1" x14ac:dyDescent="0.3">
      <c r="A1161"/>
      <c r="B1161"/>
      <c r="C1161"/>
      <c r="D1161"/>
      <c r="E1161"/>
      <c r="G1161" s="112"/>
      <c r="H1161" s="111"/>
      <c r="I1161" s="111"/>
      <c r="J1161" s="111"/>
      <c r="K1161" s="111"/>
      <c r="L1161" s="111"/>
      <c r="M1161" s="111"/>
      <c r="N1161" s="111"/>
    </row>
    <row r="1162" spans="1:14" s="3" customFormat="1" x14ac:dyDescent="0.3">
      <c r="A1162"/>
      <c r="B1162"/>
      <c r="C1162"/>
      <c r="D1162"/>
      <c r="E1162"/>
      <c r="G1162" s="112"/>
      <c r="H1162" s="111"/>
      <c r="I1162" s="111"/>
      <c r="J1162" s="111"/>
      <c r="K1162" s="111"/>
      <c r="L1162" s="111"/>
      <c r="M1162" s="111"/>
      <c r="N1162" s="111"/>
    </row>
    <row r="1163" spans="1:14" s="3" customFormat="1" x14ac:dyDescent="0.3">
      <c r="A1163"/>
      <c r="B1163"/>
      <c r="C1163"/>
      <c r="D1163"/>
      <c r="E1163"/>
      <c r="G1163" s="112"/>
      <c r="H1163" s="111"/>
      <c r="I1163" s="111"/>
      <c r="J1163" s="111"/>
      <c r="K1163" s="111"/>
      <c r="L1163" s="111"/>
      <c r="M1163" s="111"/>
      <c r="N1163" s="111"/>
    </row>
    <row r="1164" spans="1:14" s="3" customFormat="1" x14ac:dyDescent="0.3">
      <c r="A1164"/>
      <c r="B1164"/>
      <c r="C1164"/>
      <c r="D1164"/>
      <c r="E1164"/>
      <c r="G1164" s="112"/>
      <c r="H1164" s="111"/>
      <c r="I1164" s="111"/>
      <c r="J1164" s="111"/>
      <c r="K1164" s="111"/>
      <c r="L1164" s="111"/>
      <c r="M1164" s="111"/>
      <c r="N1164" s="111"/>
    </row>
    <row r="1165" spans="1:14" s="3" customFormat="1" x14ac:dyDescent="0.3">
      <c r="A1165"/>
      <c r="B1165"/>
      <c r="C1165"/>
      <c r="D1165"/>
      <c r="E1165"/>
      <c r="G1165" s="112"/>
      <c r="H1165" s="111"/>
      <c r="I1165" s="111"/>
      <c r="J1165" s="111"/>
      <c r="K1165" s="111"/>
      <c r="L1165" s="111"/>
      <c r="M1165" s="111"/>
      <c r="N1165" s="111"/>
    </row>
    <row r="1166" spans="1:14" s="3" customFormat="1" x14ac:dyDescent="0.3">
      <c r="A1166"/>
      <c r="B1166"/>
      <c r="C1166"/>
      <c r="D1166"/>
      <c r="E1166"/>
      <c r="G1166" s="112"/>
      <c r="H1166" s="111"/>
      <c r="I1166" s="111"/>
      <c r="J1166" s="111"/>
      <c r="K1166" s="111"/>
      <c r="L1166" s="111"/>
      <c r="M1166" s="111"/>
      <c r="N1166" s="111"/>
    </row>
    <row r="1167" spans="1:14" s="3" customFormat="1" x14ac:dyDescent="0.3">
      <c r="A1167"/>
      <c r="B1167"/>
      <c r="C1167"/>
      <c r="D1167"/>
      <c r="E1167"/>
      <c r="G1167" s="112"/>
      <c r="H1167" s="111"/>
      <c r="I1167" s="111"/>
      <c r="J1167" s="111"/>
      <c r="K1167" s="111"/>
      <c r="L1167" s="111"/>
      <c r="M1167" s="111"/>
      <c r="N1167" s="111"/>
    </row>
    <row r="1168" spans="1:14" s="3" customFormat="1" x14ac:dyDescent="0.3">
      <c r="A1168"/>
      <c r="B1168"/>
      <c r="C1168"/>
      <c r="D1168"/>
      <c r="E1168"/>
      <c r="G1168" s="112"/>
      <c r="H1168" s="111"/>
      <c r="I1168" s="111"/>
      <c r="J1168" s="111"/>
      <c r="K1168" s="111"/>
      <c r="L1168" s="111"/>
      <c r="M1168" s="111"/>
      <c r="N1168" s="111"/>
    </row>
    <row r="1169" spans="1:14" s="3" customFormat="1" x14ac:dyDescent="0.3">
      <c r="A1169"/>
      <c r="B1169"/>
      <c r="C1169"/>
      <c r="D1169"/>
      <c r="E1169"/>
      <c r="G1169" s="112"/>
      <c r="H1169" s="111"/>
      <c r="I1169" s="111"/>
      <c r="J1169" s="111"/>
      <c r="K1169" s="111"/>
      <c r="L1169" s="111"/>
      <c r="M1169" s="111"/>
      <c r="N1169" s="111"/>
    </row>
    <row r="1170" spans="1:14" s="3" customFormat="1" x14ac:dyDescent="0.3">
      <c r="A1170"/>
      <c r="B1170"/>
      <c r="C1170"/>
      <c r="D1170"/>
      <c r="E1170"/>
      <c r="G1170" s="112"/>
      <c r="H1170" s="111"/>
      <c r="I1170" s="111"/>
      <c r="J1170" s="111"/>
      <c r="K1170" s="111"/>
      <c r="L1170" s="111"/>
      <c r="M1170" s="111"/>
      <c r="N1170" s="111"/>
    </row>
    <row r="1171" spans="1:14" s="3" customFormat="1" x14ac:dyDescent="0.3">
      <c r="A1171"/>
      <c r="B1171"/>
      <c r="C1171"/>
      <c r="D1171"/>
      <c r="E1171"/>
      <c r="G1171" s="112"/>
      <c r="H1171" s="111"/>
      <c r="I1171" s="111"/>
      <c r="J1171" s="111"/>
      <c r="K1171" s="111"/>
      <c r="L1171" s="111"/>
      <c r="M1171" s="111"/>
      <c r="N1171" s="111"/>
    </row>
    <row r="1172" spans="1:14" s="3" customFormat="1" x14ac:dyDescent="0.3">
      <c r="A1172"/>
      <c r="B1172"/>
      <c r="C1172"/>
      <c r="D1172"/>
      <c r="E1172"/>
      <c r="G1172" s="112"/>
      <c r="H1172" s="111"/>
      <c r="I1172" s="111"/>
      <c r="J1172" s="111"/>
      <c r="K1172" s="111"/>
      <c r="L1172" s="111"/>
      <c r="M1172" s="111"/>
      <c r="N1172" s="111"/>
    </row>
    <row r="1173" spans="1:14" s="3" customFormat="1" x14ac:dyDescent="0.3">
      <c r="A1173"/>
      <c r="B1173"/>
      <c r="C1173"/>
      <c r="D1173"/>
      <c r="E1173"/>
      <c r="G1173" s="112"/>
      <c r="H1173" s="111"/>
      <c r="I1173" s="111"/>
      <c r="J1173" s="111"/>
      <c r="K1173" s="111"/>
      <c r="L1173" s="111"/>
      <c r="M1173" s="111"/>
      <c r="N1173" s="111"/>
    </row>
    <row r="1174" spans="1:14" s="3" customFormat="1" x14ac:dyDescent="0.3">
      <c r="A1174"/>
      <c r="B1174"/>
      <c r="C1174"/>
      <c r="D1174"/>
      <c r="E1174"/>
      <c r="G1174" s="112"/>
      <c r="H1174" s="111"/>
      <c r="I1174" s="111"/>
      <c r="J1174" s="111"/>
      <c r="K1174" s="111"/>
      <c r="L1174" s="111"/>
      <c r="M1174" s="111"/>
      <c r="N1174" s="111"/>
    </row>
    <row r="1175" spans="1:14" s="3" customFormat="1" x14ac:dyDescent="0.3">
      <c r="A1175"/>
      <c r="B1175"/>
      <c r="C1175"/>
      <c r="D1175"/>
      <c r="E1175"/>
      <c r="G1175" s="112"/>
      <c r="H1175" s="111"/>
      <c r="I1175" s="111"/>
      <c r="J1175" s="111"/>
      <c r="K1175" s="111"/>
      <c r="L1175" s="111"/>
      <c r="M1175" s="111"/>
      <c r="N1175" s="111"/>
    </row>
    <row r="1176" spans="1:14" s="3" customFormat="1" x14ac:dyDescent="0.3">
      <c r="A1176"/>
      <c r="B1176"/>
      <c r="C1176"/>
      <c r="D1176"/>
      <c r="E1176"/>
      <c r="G1176" s="112"/>
      <c r="H1176" s="111"/>
      <c r="I1176" s="111"/>
      <c r="J1176" s="111"/>
      <c r="K1176" s="111"/>
      <c r="L1176" s="111"/>
      <c r="M1176" s="111"/>
      <c r="N1176" s="111"/>
    </row>
    <row r="1177" spans="1:14" s="3" customFormat="1" x14ac:dyDescent="0.3">
      <c r="A1177"/>
      <c r="B1177"/>
      <c r="C1177"/>
      <c r="D1177"/>
      <c r="E1177"/>
      <c r="G1177" s="112"/>
      <c r="H1177" s="111"/>
      <c r="I1177" s="111"/>
      <c r="J1177" s="111"/>
      <c r="K1177" s="111"/>
      <c r="L1177" s="111"/>
      <c r="M1177" s="111"/>
      <c r="N1177" s="111"/>
    </row>
    <row r="1178" spans="1:14" s="3" customFormat="1" x14ac:dyDescent="0.3">
      <c r="A1178"/>
      <c r="B1178"/>
      <c r="C1178"/>
      <c r="D1178"/>
      <c r="E1178"/>
      <c r="G1178" s="112"/>
      <c r="H1178" s="111"/>
      <c r="I1178" s="111"/>
      <c r="J1178" s="111"/>
      <c r="K1178" s="111"/>
      <c r="L1178" s="111"/>
      <c r="M1178" s="111"/>
      <c r="N1178" s="111"/>
    </row>
    <row r="1179" spans="1:14" s="3" customFormat="1" x14ac:dyDescent="0.3">
      <c r="A1179"/>
      <c r="B1179"/>
      <c r="C1179"/>
      <c r="D1179"/>
      <c r="E1179"/>
      <c r="G1179" s="112"/>
      <c r="H1179" s="111"/>
      <c r="I1179" s="111"/>
      <c r="J1179" s="111"/>
      <c r="K1179" s="111"/>
      <c r="L1179" s="111"/>
      <c r="M1179" s="111"/>
      <c r="N1179" s="111"/>
    </row>
    <row r="1180" spans="1:14" s="3" customFormat="1" x14ac:dyDescent="0.3">
      <c r="A1180"/>
      <c r="B1180"/>
      <c r="C1180"/>
      <c r="D1180"/>
      <c r="E1180"/>
      <c r="G1180" s="112"/>
      <c r="H1180" s="111"/>
      <c r="I1180" s="111"/>
      <c r="J1180" s="111"/>
      <c r="K1180" s="111"/>
      <c r="L1180" s="111"/>
      <c r="M1180" s="111"/>
      <c r="N1180" s="111"/>
    </row>
    <row r="1181" spans="1:14" s="3" customFormat="1" x14ac:dyDescent="0.3">
      <c r="A1181"/>
      <c r="B1181"/>
      <c r="C1181"/>
      <c r="D1181"/>
      <c r="E1181"/>
      <c r="G1181" s="112"/>
      <c r="H1181" s="111"/>
      <c r="I1181" s="111"/>
      <c r="J1181" s="111"/>
      <c r="K1181" s="111"/>
      <c r="L1181" s="111"/>
      <c r="M1181" s="111"/>
      <c r="N1181" s="111"/>
    </row>
    <row r="1182" spans="1:14" s="3" customFormat="1" x14ac:dyDescent="0.3">
      <c r="A1182"/>
      <c r="B1182"/>
      <c r="C1182"/>
      <c r="D1182"/>
      <c r="E1182"/>
      <c r="G1182" s="112"/>
      <c r="H1182" s="111"/>
      <c r="I1182" s="111"/>
      <c r="J1182" s="111"/>
      <c r="K1182" s="111"/>
      <c r="L1182" s="111"/>
      <c r="M1182" s="111"/>
      <c r="N1182" s="111"/>
    </row>
    <row r="1183" spans="1:14" s="3" customFormat="1" x14ac:dyDescent="0.3">
      <c r="A1183"/>
      <c r="B1183"/>
      <c r="C1183"/>
      <c r="D1183"/>
      <c r="E1183"/>
      <c r="G1183" s="112"/>
      <c r="H1183" s="111"/>
      <c r="I1183" s="111"/>
      <c r="J1183" s="111"/>
      <c r="K1183" s="111"/>
      <c r="L1183" s="111"/>
      <c r="M1183" s="111"/>
      <c r="N1183" s="111"/>
    </row>
    <row r="1184" spans="1:14" s="3" customFormat="1" x14ac:dyDescent="0.3">
      <c r="A1184"/>
      <c r="B1184"/>
      <c r="C1184"/>
      <c r="D1184"/>
      <c r="E1184"/>
      <c r="G1184" s="112"/>
      <c r="H1184" s="111"/>
      <c r="I1184" s="111"/>
      <c r="J1184" s="111"/>
      <c r="K1184" s="111"/>
      <c r="L1184" s="111"/>
      <c r="M1184" s="111"/>
      <c r="N1184" s="111"/>
    </row>
    <row r="1185" spans="1:14" s="3" customFormat="1" x14ac:dyDescent="0.3">
      <c r="A1185"/>
      <c r="B1185"/>
      <c r="C1185"/>
      <c r="D1185"/>
      <c r="E1185"/>
      <c r="G1185" s="112"/>
      <c r="H1185" s="111"/>
      <c r="I1185" s="111"/>
      <c r="J1185" s="111"/>
      <c r="K1185" s="111"/>
      <c r="L1185" s="111"/>
      <c r="M1185" s="111"/>
      <c r="N1185" s="111"/>
    </row>
    <row r="1186" spans="1:14" s="3" customFormat="1" x14ac:dyDescent="0.3">
      <c r="A1186"/>
      <c r="B1186"/>
      <c r="C1186"/>
      <c r="D1186"/>
      <c r="E1186"/>
      <c r="G1186" s="112"/>
      <c r="H1186" s="111"/>
      <c r="I1186" s="111"/>
      <c r="J1186" s="111"/>
      <c r="K1186" s="111"/>
      <c r="L1186" s="111"/>
      <c r="M1186" s="111"/>
      <c r="N1186" s="111"/>
    </row>
    <row r="1187" spans="1:14" s="3" customFormat="1" x14ac:dyDescent="0.3">
      <c r="A1187"/>
      <c r="B1187"/>
      <c r="C1187"/>
      <c r="D1187"/>
      <c r="E1187"/>
      <c r="G1187" s="112"/>
      <c r="H1187" s="111"/>
      <c r="I1187" s="111"/>
      <c r="J1187" s="111"/>
      <c r="K1187" s="111"/>
      <c r="L1187" s="111"/>
      <c r="M1187" s="111"/>
      <c r="N1187" s="111"/>
    </row>
    <row r="1188" spans="1:14" s="3" customFormat="1" x14ac:dyDescent="0.3">
      <c r="A1188"/>
      <c r="B1188"/>
      <c r="C1188"/>
      <c r="D1188"/>
      <c r="E1188"/>
      <c r="G1188" s="112"/>
      <c r="H1188" s="111"/>
      <c r="I1188" s="111"/>
      <c r="J1188" s="111"/>
      <c r="K1188" s="111"/>
      <c r="L1188" s="111"/>
      <c r="M1188" s="111"/>
      <c r="N1188" s="111"/>
    </row>
    <row r="1189" spans="1:14" s="3" customFormat="1" x14ac:dyDescent="0.3">
      <c r="A1189"/>
      <c r="B1189"/>
      <c r="C1189"/>
      <c r="D1189"/>
      <c r="E1189"/>
      <c r="G1189" s="112"/>
      <c r="H1189" s="111"/>
      <c r="I1189" s="111"/>
      <c r="J1189" s="111"/>
      <c r="K1189" s="111"/>
      <c r="L1189" s="111"/>
      <c r="M1189" s="111"/>
      <c r="N1189" s="111"/>
    </row>
    <row r="1190" spans="1:14" s="3" customFormat="1" x14ac:dyDescent="0.3">
      <c r="A1190"/>
      <c r="B1190"/>
      <c r="C1190"/>
      <c r="D1190"/>
      <c r="E1190"/>
      <c r="G1190" s="112"/>
      <c r="H1190" s="111"/>
      <c r="I1190" s="111"/>
      <c r="J1190" s="111"/>
      <c r="K1190" s="111"/>
      <c r="L1190" s="111"/>
      <c r="M1190" s="111"/>
      <c r="N1190" s="111"/>
    </row>
    <row r="1191" spans="1:14" s="3" customFormat="1" x14ac:dyDescent="0.3">
      <c r="A1191"/>
      <c r="B1191"/>
      <c r="C1191"/>
      <c r="D1191"/>
      <c r="E1191"/>
      <c r="G1191" s="112"/>
      <c r="H1191" s="111"/>
      <c r="I1191" s="111"/>
      <c r="J1191" s="111"/>
      <c r="K1191" s="111"/>
      <c r="L1191" s="111"/>
      <c r="M1191" s="111"/>
      <c r="N1191" s="111"/>
    </row>
    <row r="1192" spans="1:14" s="3" customFormat="1" x14ac:dyDescent="0.3">
      <c r="A1192"/>
      <c r="B1192"/>
      <c r="C1192"/>
      <c r="D1192"/>
      <c r="E1192"/>
      <c r="G1192" s="112"/>
      <c r="H1192" s="111"/>
      <c r="I1192" s="111"/>
      <c r="J1192" s="111"/>
      <c r="K1192" s="111"/>
      <c r="L1192" s="111"/>
      <c r="M1192" s="111"/>
      <c r="N1192" s="111"/>
    </row>
    <row r="1193" spans="1:14" s="3" customFormat="1" x14ac:dyDescent="0.3">
      <c r="A1193"/>
      <c r="B1193"/>
      <c r="C1193"/>
      <c r="D1193"/>
      <c r="E1193"/>
      <c r="G1193" s="112"/>
      <c r="H1193" s="111"/>
      <c r="I1193" s="111"/>
      <c r="J1193" s="111"/>
      <c r="K1193" s="111"/>
      <c r="L1193" s="111"/>
      <c r="M1193" s="111"/>
      <c r="N1193" s="111"/>
    </row>
    <row r="1194" spans="1:14" s="3" customFormat="1" x14ac:dyDescent="0.3">
      <c r="A1194"/>
      <c r="B1194"/>
      <c r="C1194"/>
      <c r="D1194"/>
      <c r="E1194"/>
      <c r="G1194" s="112"/>
      <c r="H1194" s="111"/>
      <c r="I1194" s="111"/>
      <c r="J1194" s="111"/>
      <c r="K1194" s="111"/>
      <c r="L1194" s="111"/>
      <c r="M1194" s="111"/>
      <c r="N1194" s="111"/>
    </row>
    <row r="1195" spans="1:14" s="3" customFormat="1" x14ac:dyDescent="0.3">
      <c r="A1195"/>
      <c r="B1195"/>
      <c r="C1195"/>
      <c r="D1195"/>
      <c r="E1195"/>
      <c r="G1195" s="112"/>
      <c r="H1195" s="111"/>
      <c r="I1195" s="111"/>
      <c r="J1195" s="111"/>
      <c r="K1195" s="111"/>
      <c r="L1195" s="111"/>
      <c r="M1195" s="111"/>
      <c r="N1195" s="111"/>
    </row>
    <row r="1196" spans="1:14" s="3" customFormat="1" x14ac:dyDescent="0.3">
      <c r="A1196"/>
      <c r="B1196"/>
      <c r="C1196"/>
      <c r="D1196"/>
      <c r="E1196"/>
      <c r="G1196" s="112"/>
      <c r="H1196" s="111"/>
      <c r="I1196" s="111"/>
      <c r="J1196" s="111"/>
      <c r="K1196" s="111"/>
      <c r="L1196" s="111"/>
      <c r="M1196" s="111"/>
      <c r="N1196" s="111"/>
    </row>
    <row r="1197" spans="1:14" s="3" customFormat="1" x14ac:dyDescent="0.3">
      <c r="A1197"/>
      <c r="B1197"/>
      <c r="C1197"/>
      <c r="D1197"/>
      <c r="E1197"/>
      <c r="G1197" s="112"/>
      <c r="H1197" s="111"/>
      <c r="I1197" s="111"/>
      <c r="J1197" s="111"/>
      <c r="K1197" s="111"/>
      <c r="L1197" s="111"/>
      <c r="M1197" s="111"/>
      <c r="N1197" s="111"/>
    </row>
    <row r="1198" spans="1:14" s="3" customFormat="1" x14ac:dyDescent="0.3">
      <c r="A1198"/>
      <c r="B1198"/>
      <c r="C1198"/>
      <c r="D1198"/>
      <c r="E1198"/>
      <c r="G1198" s="112"/>
      <c r="H1198" s="111"/>
      <c r="I1198" s="111"/>
      <c r="J1198" s="111"/>
      <c r="K1198" s="111"/>
      <c r="L1198" s="111"/>
      <c r="M1198" s="111"/>
      <c r="N1198" s="111"/>
    </row>
    <row r="1199" spans="1:14" s="3" customFormat="1" x14ac:dyDescent="0.3">
      <c r="A1199"/>
      <c r="B1199"/>
      <c r="C1199"/>
      <c r="D1199"/>
      <c r="E1199"/>
      <c r="G1199" s="112"/>
      <c r="H1199" s="111"/>
      <c r="I1199" s="111"/>
      <c r="J1199" s="111"/>
      <c r="K1199" s="111"/>
      <c r="L1199" s="111"/>
      <c r="M1199" s="111"/>
      <c r="N1199" s="111"/>
    </row>
    <row r="1200" spans="1:14" s="3" customFormat="1" x14ac:dyDescent="0.3">
      <c r="A1200"/>
      <c r="B1200"/>
      <c r="C1200"/>
      <c r="D1200"/>
      <c r="E1200"/>
      <c r="G1200" s="112"/>
      <c r="H1200" s="111"/>
      <c r="I1200" s="111"/>
      <c r="J1200" s="111"/>
      <c r="K1200" s="111"/>
      <c r="L1200" s="111"/>
      <c r="M1200" s="111"/>
      <c r="N1200" s="111"/>
    </row>
    <row r="1201" spans="1:14" s="3" customFormat="1" x14ac:dyDescent="0.3">
      <c r="A1201"/>
      <c r="B1201"/>
      <c r="C1201"/>
      <c r="D1201"/>
      <c r="E1201"/>
      <c r="G1201" s="112"/>
      <c r="H1201" s="111"/>
      <c r="I1201" s="111"/>
      <c r="J1201" s="111"/>
      <c r="K1201" s="111"/>
      <c r="L1201" s="111"/>
      <c r="M1201" s="111"/>
      <c r="N1201" s="111"/>
    </row>
    <row r="1202" spans="1:14" s="3" customFormat="1" x14ac:dyDescent="0.3">
      <c r="A1202"/>
      <c r="B1202"/>
      <c r="C1202"/>
      <c r="D1202"/>
      <c r="E1202"/>
      <c r="G1202" s="112"/>
      <c r="H1202" s="111"/>
      <c r="I1202" s="111"/>
      <c r="J1202" s="111"/>
      <c r="K1202" s="111"/>
      <c r="L1202" s="111"/>
      <c r="M1202" s="111"/>
      <c r="N1202" s="111"/>
    </row>
    <row r="1203" spans="1:14" s="3" customFormat="1" x14ac:dyDescent="0.3">
      <c r="A1203"/>
      <c r="B1203"/>
      <c r="C1203"/>
      <c r="D1203"/>
      <c r="E1203"/>
      <c r="G1203" s="112"/>
      <c r="H1203" s="111"/>
      <c r="I1203" s="111"/>
      <c r="J1203" s="111"/>
      <c r="K1203" s="111"/>
      <c r="L1203" s="111"/>
      <c r="M1203" s="111"/>
      <c r="N1203" s="111"/>
    </row>
    <row r="1204" spans="1:14" s="3" customFormat="1" x14ac:dyDescent="0.3">
      <c r="A1204"/>
      <c r="B1204"/>
      <c r="C1204"/>
      <c r="D1204"/>
      <c r="E1204"/>
      <c r="G1204" s="112"/>
      <c r="H1204" s="111"/>
      <c r="I1204" s="111"/>
      <c r="J1204" s="111"/>
      <c r="K1204" s="111"/>
      <c r="L1204" s="111"/>
      <c r="M1204" s="111"/>
      <c r="N1204" s="111"/>
    </row>
    <row r="1205" spans="1:14" s="3" customFormat="1" x14ac:dyDescent="0.3">
      <c r="A1205"/>
      <c r="B1205"/>
      <c r="C1205"/>
      <c r="D1205"/>
      <c r="E1205"/>
      <c r="G1205" s="112"/>
      <c r="H1205" s="111"/>
      <c r="I1205" s="111"/>
      <c r="J1205" s="111"/>
      <c r="K1205" s="111"/>
      <c r="L1205" s="111"/>
      <c r="M1205" s="111"/>
      <c r="N1205" s="111"/>
    </row>
    <row r="1206" spans="1:14" s="3" customFormat="1" x14ac:dyDescent="0.3">
      <c r="A1206"/>
      <c r="B1206"/>
      <c r="C1206"/>
      <c r="D1206"/>
      <c r="E1206"/>
      <c r="G1206" s="112"/>
      <c r="H1206" s="111"/>
      <c r="I1206" s="111"/>
      <c r="J1206" s="111"/>
      <c r="K1206" s="111"/>
      <c r="L1206" s="111"/>
      <c r="M1206" s="111"/>
      <c r="N1206" s="111"/>
    </row>
    <row r="1207" spans="1:14" s="3" customFormat="1" x14ac:dyDescent="0.3">
      <c r="A1207"/>
      <c r="B1207"/>
      <c r="C1207"/>
      <c r="D1207"/>
      <c r="E1207"/>
      <c r="G1207" s="112"/>
      <c r="H1207" s="111"/>
      <c r="I1207" s="111"/>
      <c r="J1207" s="111"/>
      <c r="K1207" s="111"/>
      <c r="L1207" s="111"/>
      <c r="M1207" s="111"/>
      <c r="N1207" s="111"/>
    </row>
    <row r="1208" spans="1:14" s="3" customFormat="1" x14ac:dyDescent="0.3">
      <c r="A1208"/>
      <c r="B1208"/>
      <c r="C1208"/>
      <c r="D1208"/>
      <c r="E1208"/>
      <c r="G1208" s="112"/>
      <c r="H1208" s="111"/>
      <c r="I1208" s="111"/>
      <c r="J1208" s="111"/>
      <c r="K1208" s="111"/>
      <c r="L1208" s="111"/>
      <c r="M1208" s="111"/>
      <c r="N1208" s="111"/>
    </row>
    <row r="1209" spans="1:14" s="3" customFormat="1" x14ac:dyDescent="0.3">
      <c r="A1209"/>
      <c r="B1209"/>
      <c r="C1209"/>
      <c r="D1209"/>
      <c r="E1209"/>
      <c r="G1209" s="112"/>
      <c r="H1209" s="111"/>
      <c r="I1209" s="111"/>
      <c r="J1209" s="111"/>
      <c r="K1209" s="111"/>
      <c r="L1209" s="111"/>
      <c r="M1209" s="111"/>
      <c r="N1209" s="111"/>
    </row>
    <row r="1210" spans="1:14" s="3" customFormat="1" x14ac:dyDescent="0.3">
      <c r="A1210"/>
      <c r="B1210"/>
      <c r="C1210"/>
      <c r="D1210"/>
      <c r="E1210"/>
      <c r="G1210" s="112"/>
      <c r="H1210" s="111"/>
      <c r="I1210" s="111"/>
      <c r="J1210" s="111"/>
      <c r="K1210" s="111"/>
      <c r="L1210" s="111"/>
      <c r="M1210" s="111"/>
      <c r="N1210" s="111"/>
    </row>
    <row r="1211" spans="1:14" s="3" customFormat="1" x14ac:dyDescent="0.3">
      <c r="A1211"/>
      <c r="B1211"/>
      <c r="C1211"/>
      <c r="D1211"/>
      <c r="E1211"/>
      <c r="G1211" s="112"/>
      <c r="H1211" s="111"/>
      <c r="I1211" s="111"/>
      <c r="J1211" s="111"/>
      <c r="K1211" s="111"/>
      <c r="L1211" s="111"/>
      <c r="M1211" s="111"/>
      <c r="N1211" s="111"/>
    </row>
    <row r="1212" spans="1:14" s="3" customFormat="1" x14ac:dyDescent="0.3">
      <c r="A1212"/>
      <c r="B1212"/>
      <c r="C1212"/>
      <c r="D1212"/>
      <c r="E1212"/>
      <c r="G1212" s="112"/>
      <c r="H1212" s="111"/>
      <c r="I1212" s="111"/>
      <c r="J1212" s="111"/>
      <c r="K1212" s="111"/>
      <c r="L1212" s="111"/>
      <c r="M1212" s="111"/>
      <c r="N1212" s="111"/>
    </row>
    <row r="1213" spans="1:14" s="3" customFormat="1" x14ac:dyDescent="0.3">
      <c r="A1213"/>
      <c r="B1213"/>
      <c r="C1213"/>
      <c r="D1213"/>
      <c r="E1213"/>
      <c r="G1213" s="112"/>
      <c r="H1213" s="111"/>
      <c r="I1213" s="111"/>
      <c r="J1213" s="111"/>
      <c r="K1213" s="111"/>
      <c r="L1213" s="111"/>
      <c r="M1213" s="111"/>
      <c r="N1213" s="111"/>
    </row>
    <row r="1214" spans="1:14" s="3" customFormat="1" x14ac:dyDescent="0.3">
      <c r="A1214"/>
      <c r="B1214"/>
      <c r="C1214"/>
      <c r="D1214"/>
      <c r="E1214"/>
      <c r="G1214" s="112"/>
      <c r="H1214" s="111"/>
      <c r="I1214" s="111"/>
      <c r="J1214" s="111"/>
      <c r="K1214" s="111"/>
      <c r="L1214" s="111"/>
      <c r="M1214" s="111"/>
      <c r="N1214" s="111"/>
    </row>
    <row r="1215" spans="1:14" s="3" customFormat="1" x14ac:dyDescent="0.3">
      <c r="A1215"/>
      <c r="B1215"/>
      <c r="C1215"/>
      <c r="D1215"/>
      <c r="E1215"/>
      <c r="G1215" s="112"/>
      <c r="H1215" s="111"/>
      <c r="I1215" s="111"/>
      <c r="J1215" s="111"/>
      <c r="K1215" s="111"/>
      <c r="L1215" s="111"/>
      <c r="M1215" s="111"/>
      <c r="N1215" s="111"/>
    </row>
    <row r="1216" spans="1:14" s="3" customFormat="1" x14ac:dyDescent="0.3">
      <c r="A1216"/>
      <c r="B1216"/>
      <c r="C1216"/>
      <c r="D1216"/>
      <c r="E1216"/>
      <c r="G1216" s="112"/>
      <c r="H1216" s="111"/>
      <c r="I1216" s="111"/>
      <c r="J1216" s="111"/>
      <c r="K1216" s="111"/>
      <c r="L1216" s="111"/>
      <c r="M1216" s="111"/>
      <c r="N1216" s="111"/>
    </row>
    <row r="1217" spans="1:14" s="3" customFormat="1" x14ac:dyDescent="0.3">
      <c r="A1217"/>
      <c r="B1217"/>
      <c r="C1217"/>
      <c r="D1217"/>
      <c r="E1217"/>
      <c r="G1217" s="112"/>
      <c r="H1217" s="111"/>
      <c r="I1217" s="111"/>
      <c r="J1217" s="111"/>
      <c r="K1217" s="111"/>
      <c r="L1217" s="111"/>
      <c r="M1217" s="111"/>
      <c r="N1217" s="111"/>
    </row>
    <row r="1218" spans="1:14" s="3" customFormat="1" x14ac:dyDescent="0.3">
      <c r="A1218"/>
      <c r="B1218"/>
      <c r="C1218"/>
      <c r="D1218"/>
      <c r="E1218"/>
      <c r="G1218" s="112"/>
      <c r="H1218" s="111"/>
      <c r="I1218" s="111"/>
      <c r="J1218" s="111"/>
      <c r="K1218" s="111"/>
      <c r="L1218" s="111"/>
      <c r="M1218" s="111"/>
      <c r="N1218" s="111"/>
    </row>
    <row r="1219" spans="1:14" s="3" customFormat="1" x14ac:dyDescent="0.3">
      <c r="A1219"/>
      <c r="B1219"/>
      <c r="C1219"/>
      <c r="D1219"/>
      <c r="E1219"/>
      <c r="G1219" s="112"/>
      <c r="H1219" s="111"/>
      <c r="I1219" s="111"/>
      <c r="J1219" s="111"/>
      <c r="K1219" s="111"/>
      <c r="L1219" s="111"/>
      <c r="M1219" s="111"/>
      <c r="N1219" s="111"/>
    </row>
    <row r="1220" spans="1:14" s="3" customFormat="1" x14ac:dyDescent="0.3">
      <c r="A1220"/>
      <c r="B1220"/>
      <c r="C1220"/>
      <c r="D1220"/>
      <c r="E1220"/>
      <c r="G1220" s="112"/>
      <c r="H1220" s="111"/>
      <c r="I1220" s="111"/>
      <c r="J1220" s="111"/>
      <c r="K1220" s="111"/>
      <c r="L1220" s="111"/>
      <c r="M1220" s="111"/>
      <c r="N1220" s="111"/>
    </row>
    <row r="1221" spans="1:14" s="3" customFormat="1" x14ac:dyDescent="0.3">
      <c r="A1221"/>
      <c r="B1221"/>
      <c r="C1221"/>
      <c r="D1221"/>
      <c r="E1221"/>
      <c r="G1221" s="112"/>
      <c r="H1221" s="111"/>
      <c r="I1221" s="111"/>
      <c r="J1221" s="111"/>
      <c r="K1221" s="111"/>
      <c r="L1221" s="111"/>
      <c r="M1221" s="111"/>
      <c r="N1221" s="111"/>
    </row>
    <row r="1222" spans="1:14" s="3" customFormat="1" x14ac:dyDescent="0.3">
      <c r="A1222"/>
      <c r="B1222"/>
      <c r="C1222"/>
      <c r="D1222"/>
      <c r="E1222"/>
      <c r="G1222" s="112"/>
      <c r="H1222" s="111"/>
      <c r="I1222" s="111"/>
      <c r="J1222" s="111"/>
      <c r="K1222" s="111"/>
      <c r="L1222" s="111"/>
      <c r="M1222" s="111"/>
      <c r="N1222" s="111"/>
    </row>
    <row r="1223" spans="1:14" s="3" customFormat="1" x14ac:dyDescent="0.3">
      <c r="A1223"/>
      <c r="B1223"/>
      <c r="C1223"/>
      <c r="D1223"/>
      <c r="E1223"/>
      <c r="G1223" s="112"/>
      <c r="H1223" s="111"/>
      <c r="I1223" s="111"/>
      <c r="J1223" s="111"/>
      <c r="K1223" s="111"/>
      <c r="L1223" s="111"/>
      <c r="M1223" s="111"/>
      <c r="N1223" s="111"/>
    </row>
    <row r="1224" spans="1:14" s="3" customFormat="1" x14ac:dyDescent="0.3">
      <c r="A1224"/>
      <c r="B1224"/>
      <c r="C1224"/>
      <c r="D1224"/>
      <c r="E1224"/>
      <c r="G1224" s="112"/>
      <c r="H1224" s="111"/>
      <c r="I1224" s="111"/>
      <c r="J1224" s="111"/>
      <c r="K1224" s="111"/>
      <c r="L1224" s="111"/>
      <c r="M1224" s="111"/>
      <c r="N1224" s="111"/>
    </row>
    <row r="1225" spans="1:14" s="3" customFormat="1" x14ac:dyDescent="0.3">
      <c r="A1225"/>
      <c r="B1225"/>
      <c r="C1225"/>
      <c r="D1225"/>
      <c r="E1225"/>
      <c r="G1225" s="112"/>
      <c r="H1225" s="111"/>
      <c r="I1225" s="111"/>
      <c r="J1225" s="111"/>
      <c r="K1225" s="111"/>
      <c r="L1225" s="111"/>
      <c r="M1225" s="111"/>
      <c r="N1225" s="111"/>
    </row>
    <row r="1226" spans="1:14" s="3" customFormat="1" x14ac:dyDescent="0.3">
      <c r="A1226"/>
      <c r="B1226"/>
      <c r="C1226"/>
      <c r="D1226"/>
      <c r="E1226"/>
      <c r="G1226" s="112"/>
      <c r="H1226" s="111"/>
      <c r="I1226" s="111"/>
      <c r="J1226" s="111"/>
      <c r="K1226" s="111"/>
      <c r="L1226" s="111"/>
      <c r="M1226" s="111"/>
      <c r="N1226" s="111"/>
    </row>
    <row r="1227" spans="1:14" s="3" customFormat="1" x14ac:dyDescent="0.3">
      <c r="A1227"/>
      <c r="B1227"/>
      <c r="C1227"/>
      <c r="D1227"/>
      <c r="E1227"/>
      <c r="G1227" s="112"/>
      <c r="H1227" s="111"/>
      <c r="I1227" s="111"/>
      <c r="J1227" s="111"/>
      <c r="K1227" s="111"/>
      <c r="L1227" s="111"/>
      <c r="M1227" s="111"/>
      <c r="N1227" s="111"/>
    </row>
    <row r="1228" spans="1:14" s="3" customFormat="1" x14ac:dyDescent="0.3">
      <c r="A1228"/>
      <c r="B1228"/>
      <c r="C1228"/>
      <c r="D1228"/>
      <c r="E1228"/>
      <c r="G1228" s="112"/>
      <c r="H1228" s="111"/>
      <c r="I1228" s="111"/>
      <c r="J1228" s="111"/>
      <c r="K1228" s="111"/>
      <c r="L1228" s="111"/>
      <c r="M1228" s="111"/>
      <c r="N1228" s="111"/>
    </row>
    <row r="1229" spans="1:14" s="3" customFormat="1" x14ac:dyDescent="0.3">
      <c r="A1229"/>
      <c r="B1229"/>
      <c r="C1229"/>
      <c r="D1229"/>
      <c r="E1229"/>
      <c r="G1229" s="112"/>
      <c r="H1229" s="111"/>
      <c r="I1229" s="111"/>
      <c r="J1229" s="111"/>
      <c r="K1229" s="111"/>
      <c r="L1229" s="111"/>
      <c r="M1229" s="111"/>
      <c r="N1229" s="111"/>
    </row>
    <row r="1230" spans="1:14" s="3" customFormat="1" x14ac:dyDescent="0.3">
      <c r="A1230"/>
      <c r="B1230"/>
      <c r="C1230"/>
      <c r="D1230"/>
      <c r="E1230"/>
      <c r="G1230" s="112"/>
      <c r="H1230" s="111"/>
      <c r="I1230" s="111"/>
      <c r="J1230" s="111"/>
      <c r="K1230" s="111"/>
      <c r="L1230" s="111"/>
      <c r="M1230" s="111"/>
      <c r="N1230" s="111"/>
    </row>
    <row r="1231" spans="1:14" s="3" customFormat="1" x14ac:dyDescent="0.3">
      <c r="A1231"/>
      <c r="B1231"/>
      <c r="C1231"/>
      <c r="D1231"/>
      <c r="E1231"/>
      <c r="G1231" s="112"/>
      <c r="H1231" s="111"/>
      <c r="I1231" s="111"/>
      <c r="J1231" s="111"/>
      <c r="K1231" s="111"/>
      <c r="L1231" s="111"/>
      <c r="M1231" s="111"/>
      <c r="N1231" s="111"/>
    </row>
    <row r="1232" spans="1:14" s="3" customFormat="1" x14ac:dyDescent="0.3">
      <c r="A1232"/>
      <c r="B1232"/>
      <c r="C1232"/>
      <c r="D1232"/>
      <c r="E1232"/>
      <c r="G1232" s="112"/>
      <c r="H1232" s="111"/>
      <c r="I1232" s="111"/>
      <c r="J1232" s="111"/>
      <c r="K1232" s="111"/>
      <c r="L1232" s="111"/>
      <c r="M1232" s="111"/>
      <c r="N1232" s="111"/>
    </row>
    <row r="1233" spans="1:14" s="3" customFormat="1" x14ac:dyDescent="0.3">
      <c r="A1233"/>
      <c r="B1233"/>
      <c r="C1233"/>
      <c r="D1233"/>
      <c r="E1233"/>
      <c r="G1233" s="112"/>
      <c r="H1233" s="111"/>
      <c r="I1233" s="111"/>
      <c r="J1233" s="111"/>
      <c r="K1233" s="111"/>
      <c r="L1233" s="111"/>
      <c r="M1233" s="111"/>
      <c r="N1233" s="111"/>
    </row>
    <row r="1234" spans="1:14" s="3" customFormat="1" x14ac:dyDescent="0.3">
      <c r="A1234"/>
      <c r="B1234"/>
      <c r="C1234"/>
      <c r="D1234"/>
      <c r="E1234"/>
      <c r="G1234" s="112"/>
      <c r="H1234" s="111"/>
      <c r="I1234" s="111"/>
      <c r="J1234" s="111"/>
      <c r="K1234" s="111"/>
      <c r="L1234" s="111"/>
      <c r="M1234" s="111"/>
      <c r="N1234" s="111"/>
    </row>
    <row r="1235" spans="1:14" s="3" customFormat="1" x14ac:dyDescent="0.3">
      <c r="A1235"/>
      <c r="B1235"/>
      <c r="C1235"/>
      <c r="D1235"/>
      <c r="E1235"/>
      <c r="G1235" s="112"/>
      <c r="H1235" s="111"/>
      <c r="I1235" s="111"/>
      <c r="J1235" s="111"/>
      <c r="K1235" s="111"/>
      <c r="L1235" s="111"/>
      <c r="M1235" s="111"/>
      <c r="N1235" s="111"/>
    </row>
    <row r="1236" spans="1:14" s="3" customFormat="1" x14ac:dyDescent="0.3">
      <c r="A1236"/>
      <c r="B1236"/>
      <c r="C1236"/>
      <c r="D1236"/>
      <c r="E1236"/>
      <c r="G1236" s="112"/>
      <c r="H1236" s="111"/>
      <c r="I1236" s="111"/>
      <c r="J1236" s="111"/>
      <c r="K1236" s="111"/>
      <c r="L1236" s="111"/>
      <c r="M1236" s="111"/>
      <c r="N1236" s="111"/>
    </row>
    <row r="1237" spans="1:14" s="3" customFormat="1" x14ac:dyDescent="0.3">
      <c r="A1237"/>
      <c r="B1237"/>
      <c r="C1237"/>
      <c r="D1237"/>
      <c r="E1237"/>
      <c r="G1237" s="112"/>
      <c r="H1237" s="111"/>
      <c r="I1237" s="111"/>
      <c r="J1237" s="111"/>
      <c r="K1237" s="111"/>
      <c r="L1237" s="111"/>
      <c r="M1237" s="111"/>
      <c r="N1237" s="111"/>
    </row>
    <row r="1238" spans="1:14" s="3" customFormat="1" x14ac:dyDescent="0.3">
      <c r="A1238"/>
      <c r="B1238"/>
      <c r="C1238"/>
      <c r="D1238"/>
      <c r="E1238"/>
      <c r="G1238" s="112"/>
      <c r="H1238" s="111"/>
      <c r="I1238" s="111"/>
      <c r="J1238" s="111"/>
      <c r="K1238" s="111"/>
      <c r="L1238" s="111"/>
      <c r="M1238" s="111"/>
      <c r="N1238" s="111"/>
    </row>
    <row r="1239" spans="1:14" s="3" customFormat="1" x14ac:dyDescent="0.3">
      <c r="A1239"/>
      <c r="B1239"/>
      <c r="C1239"/>
      <c r="D1239"/>
      <c r="E1239"/>
      <c r="G1239" s="112"/>
      <c r="H1239" s="111"/>
      <c r="I1239" s="111"/>
      <c r="J1239" s="111"/>
      <c r="K1239" s="111"/>
      <c r="L1239" s="111"/>
      <c r="M1239" s="111"/>
      <c r="N1239" s="111"/>
    </row>
    <row r="1240" spans="1:14" s="3" customFormat="1" x14ac:dyDescent="0.3">
      <c r="A1240"/>
      <c r="B1240"/>
      <c r="C1240"/>
      <c r="D1240"/>
      <c r="E1240"/>
      <c r="G1240" s="112"/>
      <c r="H1240" s="111"/>
      <c r="I1240" s="111"/>
      <c r="J1240" s="111"/>
      <c r="K1240" s="111"/>
      <c r="L1240" s="111"/>
      <c r="M1240" s="111"/>
      <c r="N1240" s="111"/>
    </row>
    <row r="1241" spans="1:14" s="3" customFormat="1" x14ac:dyDescent="0.3">
      <c r="A1241"/>
      <c r="B1241"/>
      <c r="C1241"/>
      <c r="D1241"/>
      <c r="E1241"/>
      <c r="G1241" s="112"/>
      <c r="H1241" s="111"/>
      <c r="I1241" s="111"/>
      <c r="J1241" s="111"/>
      <c r="K1241" s="111"/>
      <c r="L1241" s="111"/>
      <c r="M1241" s="111"/>
      <c r="N1241" s="111"/>
    </row>
    <row r="1242" spans="1:14" s="3" customFormat="1" x14ac:dyDescent="0.3">
      <c r="A1242"/>
      <c r="B1242"/>
      <c r="C1242"/>
      <c r="D1242"/>
      <c r="E1242"/>
      <c r="G1242" s="112"/>
      <c r="H1242" s="111"/>
      <c r="I1242" s="111"/>
      <c r="J1242" s="111"/>
      <c r="K1242" s="111"/>
      <c r="L1242" s="111"/>
      <c r="M1242" s="111"/>
      <c r="N1242" s="111"/>
    </row>
    <row r="1243" spans="1:14" s="3" customFormat="1" x14ac:dyDescent="0.3">
      <c r="A1243"/>
      <c r="B1243"/>
      <c r="C1243"/>
      <c r="D1243"/>
      <c r="E1243"/>
      <c r="G1243" s="112"/>
      <c r="H1243" s="111"/>
      <c r="I1243" s="111"/>
      <c r="J1243" s="111"/>
      <c r="K1243" s="111"/>
      <c r="L1243" s="111"/>
      <c r="M1243" s="111"/>
      <c r="N1243" s="111"/>
    </row>
    <row r="1244" spans="1:14" s="3" customFormat="1" x14ac:dyDescent="0.3">
      <c r="A1244"/>
      <c r="B1244"/>
      <c r="C1244"/>
      <c r="D1244"/>
      <c r="E1244"/>
      <c r="G1244" s="112"/>
      <c r="H1244" s="111"/>
      <c r="I1244" s="111"/>
      <c r="J1244" s="111"/>
      <c r="K1244" s="111"/>
      <c r="L1244" s="111"/>
      <c r="M1244" s="111"/>
      <c r="N1244" s="111"/>
    </row>
    <row r="1245" spans="1:14" s="3" customFormat="1" x14ac:dyDescent="0.3">
      <c r="A1245"/>
      <c r="B1245"/>
      <c r="C1245"/>
      <c r="D1245"/>
      <c r="E1245"/>
      <c r="G1245" s="112"/>
      <c r="H1245" s="111"/>
      <c r="I1245" s="111"/>
      <c r="J1245" s="111"/>
      <c r="K1245" s="111"/>
      <c r="L1245" s="111"/>
      <c r="M1245" s="111"/>
      <c r="N1245" s="111"/>
    </row>
    <row r="1246" spans="1:14" s="3" customFormat="1" x14ac:dyDescent="0.3">
      <c r="A1246"/>
      <c r="B1246"/>
      <c r="C1246"/>
      <c r="D1246"/>
      <c r="E1246"/>
      <c r="G1246" s="112"/>
      <c r="H1246" s="111"/>
      <c r="I1246" s="111"/>
      <c r="J1246" s="111"/>
      <c r="K1246" s="111"/>
      <c r="L1246" s="111"/>
      <c r="M1246" s="111"/>
      <c r="N1246" s="111"/>
    </row>
    <row r="1247" spans="1:14" s="3" customFormat="1" x14ac:dyDescent="0.3">
      <c r="A1247"/>
      <c r="B1247"/>
      <c r="C1247"/>
      <c r="D1247"/>
      <c r="E1247"/>
      <c r="G1247" s="112"/>
      <c r="H1247" s="111"/>
      <c r="I1247" s="111"/>
      <c r="J1247" s="111"/>
      <c r="K1247" s="111"/>
      <c r="L1247" s="111"/>
      <c r="M1247" s="111"/>
      <c r="N1247" s="111"/>
    </row>
    <row r="1248" spans="1:14" s="3" customFormat="1" x14ac:dyDescent="0.3">
      <c r="A1248"/>
      <c r="B1248"/>
      <c r="C1248"/>
      <c r="D1248"/>
      <c r="E1248"/>
      <c r="G1248" s="112"/>
      <c r="H1248" s="111"/>
      <c r="I1248" s="111"/>
      <c r="J1248" s="111"/>
      <c r="K1248" s="111"/>
      <c r="L1248" s="111"/>
      <c r="M1248" s="111"/>
      <c r="N1248" s="111"/>
    </row>
    <row r="1249" spans="1:14" s="3" customFormat="1" x14ac:dyDescent="0.3">
      <c r="A1249"/>
      <c r="B1249"/>
      <c r="C1249"/>
      <c r="D1249"/>
      <c r="E1249"/>
      <c r="G1249" s="112"/>
      <c r="H1249" s="111"/>
      <c r="I1249" s="111"/>
      <c r="J1249" s="111"/>
      <c r="K1249" s="111"/>
      <c r="L1249" s="111"/>
      <c r="M1249" s="111"/>
      <c r="N1249" s="111"/>
    </row>
    <row r="1250" spans="1:14" s="3" customFormat="1" x14ac:dyDescent="0.3">
      <c r="A1250"/>
      <c r="B1250"/>
      <c r="C1250"/>
      <c r="D1250"/>
      <c r="E1250"/>
      <c r="G1250" s="112"/>
      <c r="H1250" s="111"/>
      <c r="I1250" s="111"/>
      <c r="J1250" s="111"/>
      <c r="K1250" s="111"/>
      <c r="L1250" s="111"/>
      <c r="M1250" s="111"/>
      <c r="N1250" s="111"/>
    </row>
    <row r="1251" spans="1:14" s="3" customFormat="1" x14ac:dyDescent="0.3">
      <c r="A1251"/>
      <c r="B1251"/>
      <c r="C1251"/>
      <c r="D1251"/>
      <c r="E1251"/>
      <c r="G1251" s="112"/>
      <c r="H1251" s="111"/>
      <c r="I1251" s="111"/>
      <c r="J1251" s="111"/>
      <c r="K1251" s="111"/>
      <c r="L1251" s="111"/>
      <c r="M1251" s="111"/>
      <c r="N1251" s="111"/>
    </row>
    <row r="1252" spans="1:14" s="3" customFormat="1" x14ac:dyDescent="0.3">
      <c r="A1252"/>
      <c r="B1252"/>
      <c r="C1252"/>
      <c r="D1252"/>
      <c r="E1252"/>
      <c r="G1252" s="112"/>
      <c r="H1252" s="111"/>
      <c r="I1252" s="111"/>
      <c r="J1252" s="111"/>
      <c r="K1252" s="111"/>
      <c r="L1252" s="111"/>
      <c r="M1252" s="111"/>
      <c r="N1252" s="111"/>
    </row>
    <row r="1253" spans="1:14" s="3" customFormat="1" x14ac:dyDescent="0.3">
      <c r="A1253"/>
      <c r="B1253"/>
      <c r="C1253"/>
      <c r="D1253"/>
      <c r="E1253"/>
      <c r="G1253" s="112"/>
      <c r="H1253" s="111"/>
      <c r="I1253" s="111"/>
      <c r="J1253" s="111"/>
      <c r="K1253" s="111"/>
      <c r="L1253" s="111"/>
      <c r="M1253" s="111"/>
      <c r="N1253" s="111"/>
    </row>
    <row r="1254" spans="1:14" s="3" customFormat="1" x14ac:dyDescent="0.3">
      <c r="A1254"/>
      <c r="B1254"/>
      <c r="C1254"/>
      <c r="D1254"/>
      <c r="E1254"/>
      <c r="G1254" s="112"/>
      <c r="H1254" s="111"/>
      <c r="I1254" s="111"/>
      <c r="J1254" s="111"/>
      <c r="K1254" s="111"/>
      <c r="L1254" s="111"/>
      <c r="M1254" s="111"/>
      <c r="N1254" s="111"/>
    </row>
    <row r="1255" spans="1:14" s="3" customFormat="1" x14ac:dyDescent="0.3">
      <c r="A1255"/>
      <c r="B1255"/>
      <c r="C1255"/>
      <c r="D1255"/>
      <c r="E1255"/>
      <c r="G1255" s="112"/>
      <c r="H1255" s="111"/>
      <c r="I1255" s="111"/>
      <c r="J1255" s="111"/>
      <c r="K1255" s="111"/>
      <c r="L1255" s="111"/>
      <c r="M1255" s="111"/>
      <c r="N1255" s="111"/>
    </row>
    <row r="1256" spans="1:14" s="3" customFormat="1" x14ac:dyDescent="0.3">
      <c r="A1256"/>
      <c r="B1256"/>
      <c r="C1256"/>
      <c r="D1256"/>
      <c r="E1256"/>
      <c r="G1256" s="112"/>
      <c r="H1256" s="111"/>
      <c r="I1256" s="111"/>
      <c r="J1256" s="111"/>
      <c r="K1256" s="111"/>
      <c r="L1256" s="111"/>
      <c r="M1256" s="111"/>
      <c r="N1256" s="111"/>
    </row>
    <row r="1257" spans="1:14" s="3" customFormat="1" x14ac:dyDescent="0.3">
      <c r="A1257"/>
      <c r="B1257"/>
      <c r="C1257"/>
      <c r="D1257"/>
      <c r="E1257"/>
      <c r="G1257" s="112"/>
      <c r="H1257" s="111"/>
      <c r="I1257" s="111"/>
      <c r="J1257" s="111"/>
      <c r="K1257" s="111"/>
      <c r="L1257" s="111"/>
      <c r="M1257" s="111"/>
      <c r="N1257" s="111"/>
    </row>
    <row r="1258" spans="1:14" s="3" customFormat="1" x14ac:dyDescent="0.3">
      <c r="A1258"/>
      <c r="B1258"/>
      <c r="C1258"/>
      <c r="D1258"/>
      <c r="E1258"/>
      <c r="G1258" s="112"/>
      <c r="H1258" s="111"/>
      <c r="I1258" s="111"/>
      <c r="J1258" s="111"/>
      <c r="K1258" s="111"/>
      <c r="L1258" s="111"/>
      <c r="M1258" s="111"/>
      <c r="N1258" s="111"/>
    </row>
    <row r="1259" spans="1:14" s="3" customFormat="1" x14ac:dyDescent="0.3">
      <c r="A1259"/>
      <c r="B1259"/>
      <c r="C1259"/>
      <c r="D1259"/>
      <c r="E1259"/>
      <c r="G1259" s="112"/>
      <c r="H1259" s="111"/>
      <c r="I1259" s="111"/>
      <c r="J1259" s="111"/>
      <c r="K1259" s="111"/>
      <c r="L1259" s="111"/>
      <c r="M1259" s="111"/>
      <c r="N1259" s="111"/>
    </row>
    <row r="1260" spans="1:14" s="3" customFormat="1" x14ac:dyDescent="0.3">
      <c r="A1260"/>
      <c r="B1260"/>
      <c r="C1260"/>
      <c r="D1260"/>
      <c r="E1260"/>
      <c r="G1260" s="112"/>
      <c r="H1260" s="111"/>
      <c r="I1260" s="111"/>
      <c r="J1260" s="111"/>
      <c r="K1260" s="111"/>
      <c r="L1260" s="111"/>
      <c r="M1260" s="111"/>
      <c r="N1260" s="111"/>
    </row>
    <row r="1261" spans="1:14" s="3" customFormat="1" x14ac:dyDescent="0.3">
      <c r="A1261"/>
      <c r="B1261"/>
      <c r="C1261"/>
      <c r="D1261"/>
      <c r="E1261"/>
      <c r="G1261" s="112"/>
      <c r="H1261" s="111"/>
      <c r="I1261" s="111"/>
      <c r="J1261" s="111"/>
      <c r="K1261" s="111"/>
      <c r="L1261" s="111"/>
      <c r="M1261" s="111"/>
      <c r="N1261" s="111"/>
    </row>
    <row r="1262" spans="1:14" s="3" customFormat="1" x14ac:dyDescent="0.3">
      <c r="A1262"/>
      <c r="B1262"/>
      <c r="C1262"/>
      <c r="D1262"/>
      <c r="E1262"/>
      <c r="G1262" s="112"/>
      <c r="H1262" s="111"/>
      <c r="I1262" s="111"/>
      <c r="J1262" s="111"/>
      <c r="K1262" s="111"/>
      <c r="L1262" s="111"/>
      <c r="M1262" s="111"/>
      <c r="N1262" s="111"/>
    </row>
    <row r="1263" spans="1:14" s="3" customFormat="1" x14ac:dyDescent="0.3">
      <c r="A1263"/>
      <c r="B1263"/>
      <c r="C1263"/>
      <c r="D1263"/>
      <c r="E1263"/>
      <c r="G1263" s="112"/>
      <c r="H1263" s="111"/>
      <c r="I1263" s="111"/>
      <c r="J1263" s="111"/>
      <c r="K1263" s="111"/>
      <c r="L1263" s="111"/>
      <c r="M1263" s="111"/>
      <c r="N1263" s="111"/>
    </row>
    <row r="1264" spans="1:14" s="3" customFormat="1" x14ac:dyDescent="0.3">
      <c r="A1264"/>
      <c r="B1264"/>
      <c r="C1264"/>
      <c r="D1264"/>
      <c r="E1264"/>
      <c r="G1264" s="112"/>
      <c r="H1264" s="111"/>
      <c r="I1264" s="111"/>
      <c r="J1264" s="111"/>
      <c r="K1264" s="111"/>
      <c r="L1264" s="111"/>
      <c r="M1264" s="111"/>
      <c r="N1264" s="111"/>
    </row>
    <row r="1265" spans="1:14" s="3" customFormat="1" x14ac:dyDescent="0.3">
      <c r="A1265"/>
      <c r="B1265"/>
      <c r="C1265"/>
      <c r="D1265"/>
      <c r="E1265"/>
      <c r="G1265" s="112"/>
      <c r="H1265" s="111"/>
      <c r="I1265" s="111"/>
      <c r="J1265" s="111"/>
      <c r="K1265" s="111"/>
      <c r="L1265" s="111"/>
      <c r="M1265" s="111"/>
      <c r="N1265" s="111"/>
    </row>
    <row r="1266" spans="1:14" s="3" customFormat="1" x14ac:dyDescent="0.3">
      <c r="A1266"/>
      <c r="B1266"/>
      <c r="C1266"/>
      <c r="D1266"/>
      <c r="E1266"/>
      <c r="G1266" s="112"/>
      <c r="H1266" s="111"/>
      <c r="I1266" s="111"/>
      <c r="J1266" s="111"/>
      <c r="K1266" s="111"/>
      <c r="L1266" s="111"/>
      <c r="M1266" s="111"/>
      <c r="N1266" s="111"/>
    </row>
    <row r="1267" spans="1:14" s="3" customFormat="1" x14ac:dyDescent="0.3">
      <c r="A1267"/>
      <c r="B1267"/>
      <c r="C1267"/>
      <c r="D1267"/>
      <c r="E1267"/>
      <c r="G1267" s="112"/>
      <c r="H1267" s="111"/>
      <c r="I1267" s="111"/>
      <c r="J1267" s="111"/>
      <c r="K1267" s="111"/>
      <c r="L1267" s="111"/>
      <c r="M1267" s="111"/>
      <c r="N1267" s="111"/>
    </row>
    <row r="1268" spans="1:14" s="3" customFormat="1" x14ac:dyDescent="0.3">
      <c r="A1268"/>
      <c r="B1268"/>
      <c r="C1268"/>
      <c r="D1268"/>
      <c r="E1268"/>
      <c r="G1268" s="112"/>
      <c r="H1268" s="111"/>
      <c r="I1268" s="111"/>
      <c r="J1268" s="111"/>
      <c r="K1268" s="111"/>
      <c r="L1268" s="111"/>
      <c r="M1268" s="111"/>
      <c r="N1268" s="111"/>
    </row>
    <row r="1269" spans="1:14" s="3" customFormat="1" x14ac:dyDescent="0.3">
      <c r="A1269"/>
      <c r="B1269"/>
      <c r="C1269"/>
      <c r="D1269"/>
      <c r="E1269"/>
      <c r="G1269" s="112"/>
      <c r="H1269" s="111"/>
      <c r="I1269" s="111"/>
      <c r="J1269" s="111"/>
      <c r="K1269" s="111"/>
      <c r="L1269" s="111"/>
      <c r="M1269" s="111"/>
      <c r="N1269" s="111"/>
    </row>
    <row r="1270" spans="1:14" s="3" customFormat="1" x14ac:dyDescent="0.3">
      <c r="A1270"/>
      <c r="B1270"/>
      <c r="C1270"/>
      <c r="D1270"/>
      <c r="E1270"/>
      <c r="G1270" s="112"/>
      <c r="H1270" s="111"/>
      <c r="I1270" s="111"/>
      <c r="J1270" s="111"/>
      <c r="K1270" s="111"/>
      <c r="L1270" s="111"/>
      <c r="M1270" s="111"/>
      <c r="N1270" s="111"/>
    </row>
    <row r="1271" spans="1:14" s="3" customFormat="1" x14ac:dyDescent="0.3">
      <c r="A1271"/>
      <c r="B1271"/>
      <c r="C1271"/>
      <c r="D1271"/>
      <c r="E1271"/>
      <c r="G1271" s="112"/>
      <c r="H1271" s="111"/>
      <c r="I1271" s="111"/>
      <c r="J1271" s="111"/>
      <c r="K1271" s="111"/>
      <c r="L1271" s="111"/>
      <c r="M1271" s="111"/>
      <c r="N1271" s="111"/>
    </row>
    <row r="1272" spans="1:14" s="3" customFormat="1" x14ac:dyDescent="0.3">
      <c r="A1272"/>
      <c r="B1272"/>
      <c r="C1272"/>
      <c r="D1272"/>
      <c r="E1272"/>
      <c r="G1272" s="112"/>
      <c r="H1272" s="111"/>
      <c r="I1272" s="111"/>
      <c r="J1272" s="111"/>
      <c r="K1272" s="111"/>
      <c r="L1272" s="111"/>
      <c r="M1272" s="111"/>
      <c r="N1272" s="111"/>
    </row>
    <row r="1273" spans="1:14" s="3" customFormat="1" x14ac:dyDescent="0.3">
      <c r="A1273"/>
      <c r="B1273"/>
      <c r="C1273"/>
      <c r="D1273"/>
      <c r="E1273"/>
      <c r="G1273" s="112"/>
      <c r="H1273" s="111"/>
      <c r="I1273" s="111"/>
      <c r="J1273" s="111"/>
      <c r="K1273" s="111"/>
      <c r="L1273" s="111"/>
      <c r="M1273" s="111"/>
      <c r="N1273" s="111"/>
    </row>
    <row r="1274" spans="1:14" s="3" customFormat="1" x14ac:dyDescent="0.3">
      <c r="A1274"/>
      <c r="B1274"/>
      <c r="C1274"/>
      <c r="D1274"/>
      <c r="E1274"/>
      <c r="G1274" s="112"/>
      <c r="H1274" s="111"/>
      <c r="I1274" s="111"/>
      <c r="J1274" s="111"/>
      <c r="K1274" s="111"/>
      <c r="L1274" s="111"/>
      <c r="M1274" s="111"/>
      <c r="N1274" s="111"/>
    </row>
    <row r="1275" spans="1:14" s="3" customFormat="1" x14ac:dyDescent="0.3">
      <c r="A1275"/>
      <c r="B1275"/>
      <c r="C1275"/>
      <c r="D1275"/>
      <c r="E1275"/>
      <c r="G1275" s="112"/>
      <c r="H1275" s="111"/>
      <c r="I1275" s="111"/>
      <c r="J1275" s="111"/>
      <c r="K1275" s="111"/>
      <c r="L1275" s="111"/>
      <c r="M1275" s="111"/>
      <c r="N1275" s="111"/>
    </row>
    <row r="1276" spans="1:14" s="3" customFormat="1" x14ac:dyDescent="0.3">
      <c r="A1276"/>
      <c r="B1276"/>
      <c r="C1276"/>
      <c r="D1276"/>
      <c r="E1276"/>
      <c r="G1276" s="112"/>
      <c r="H1276" s="111"/>
      <c r="I1276" s="111"/>
      <c r="J1276" s="111"/>
      <c r="K1276" s="111"/>
      <c r="L1276" s="111"/>
      <c r="M1276" s="111"/>
      <c r="N1276" s="111"/>
    </row>
    <row r="1277" spans="1:14" s="3" customFormat="1" x14ac:dyDescent="0.3">
      <c r="A1277"/>
      <c r="B1277"/>
      <c r="C1277"/>
      <c r="D1277"/>
      <c r="E1277"/>
      <c r="G1277" s="112"/>
      <c r="H1277" s="111"/>
      <c r="I1277" s="111"/>
      <c r="J1277" s="111"/>
      <c r="K1277" s="111"/>
      <c r="L1277" s="111"/>
      <c r="M1277" s="111"/>
      <c r="N1277" s="111"/>
    </row>
    <row r="1278" spans="1:14" s="3" customFormat="1" x14ac:dyDescent="0.3">
      <c r="A1278"/>
      <c r="B1278"/>
      <c r="C1278"/>
      <c r="D1278"/>
      <c r="E1278"/>
      <c r="G1278" s="112"/>
      <c r="H1278" s="111"/>
      <c r="I1278" s="111"/>
      <c r="J1278" s="111"/>
      <c r="K1278" s="111"/>
      <c r="L1278" s="111"/>
      <c r="M1278" s="111"/>
      <c r="N1278" s="111"/>
    </row>
    <row r="1279" spans="1:14" s="3" customFormat="1" x14ac:dyDescent="0.3">
      <c r="A1279"/>
      <c r="B1279"/>
      <c r="C1279"/>
      <c r="D1279"/>
      <c r="E1279"/>
      <c r="G1279" s="112"/>
      <c r="H1279" s="111"/>
      <c r="I1279" s="111"/>
      <c r="J1279" s="111"/>
      <c r="K1279" s="111"/>
      <c r="L1279" s="111"/>
      <c r="M1279" s="111"/>
      <c r="N1279" s="111"/>
    </row>
    <row r="1280" spans="1:14" s="3" customFormat="1" x14ac:dyDescent="0.3">
      <c r="A1280"/>
      <c r="B1280"/>
      <c r="C1280"/>
      <c r="D1280"/>
      <c r="E1280"/>
      <c r="G1280" s="112"/>
      <c r="H1280" s="111"/>
      <c r="I1280" s="111"/>
      <c r="J1280" s="111"/>
      <c r="K1280" s="111"/>
      <c r="L1280" s="111"/>
      <c r="M1280" s="111"/>
      <c r="N1280" s="111"/>
    </row>
    <row r="1281" spans="1:14" s="3" customFormat="1" x14ac:dyDescent="0.3">
      <c r="A1281"/>
      <c r="B1281"/>
      <c r="C1281"/>
      <c r="D1281"/>
      <c r="E1281"/>
      <c r="G1281" s="112"/>
      <c r="H1281" s="111"/>
      <c r="I1281" s="111"/>
      <c r="J1281" s="111"/>
      <c r="K1281" s="111"/>
      <c r="L1281" s="111"/>
      <c r="M1281" s="111"/>
      <c r="N1281" s="111"/>
    </row>
    <row r="1282" spans="1:14" s="3" customFormat="1" x14ac:dyDescent="0.3">
      <c r="A1282"/>
      <c r="B1282"/>
      <c r="C1282"/>
      <c r="D1282"/>
      <c r="E1282"/>
      <c r="G1282" s="112"/>
      <c r="H1282" s="111"/>
      <c r="I1282" s="111"/>
      <c r="J1282" s="111"/>
      <c r="K1282" s="111"/>
      <c r="L1282" s="111"/>
      <c r="M1282" s="111"/>
      <c r="N1282" s="111"/>
    </row>
  </sheetData>
  <sheetProtection sort="0" autoFilter="0"/>
  <sortState xmlns:xlrd2="http://schemas.microsoft.com/office/spreadsheetml/2017/richdata2" ref="H8:N11">
    <sortCondition ref="I7"/>
  </sortState>
  <mergeCells count="3">
    <mergeCell ref="A3:A4"/>
    <mergeCell ref="B3:D3"/>
    <mergeCell ref="H3:K3"/>
  </mergeCells>
  <phoneticPr fontId="10" type="noConversion"/>
  <conditionalFormatting sqref="B5:C5 B6:D6">
    <cfRule type="cellIs" dxfId="4" priority="9" operator="notEqual">
      <formula>$H$5</formula>
    </cfRule>
  </conditionalFormatting>
  <conditionalFormatting sqref="I5:I6">
    <cfRule type="containsText" dxfId="3" priority="6" operator="containsText" text="0">
      <formula>NOT(ISERROR(SEARCH("0",I5)))</formula>
    </cfRule>
  </conditionalFormatting>
  <conditionalFormatting sqref="N3">
    <cfRule type="containsText" dxfId="2" priority="5" operator="containsText" text="0">
      <formula>NOT(ISERROR(SEARCH("0",N3)))</formula>
    </cfRule>
  </conditionalFormatting>
  <conditionalFormatting sqref="L3">
    <cfRule type="containsText" dxfId="1" priority="4" operator="containsText" text="0">
      <formula>NOT(ISERROR(SEARCH("0",L3)))</formula>
    </cfRule>
  </conditionalFormatting>
  <conditionalFormatting sqref="D5">
    <cfRule type="cellIs" dxfId="0" priority="1" operator="notEqual">
      <formula>$H$5</formula>
    </cfRule>
  </conditionalFormatting>
  <pageMargins left="0.7" right="0.7" top="0.75" bottom="0.75" header="0.3" footer="0.3"/>
  <pageSetup orientation="landscape" r:id="rId1"/>
  <headerFooter>
    <oddHeader>&amp;C&amp;G</oddHead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22</vt:i4>
      </vt:variant>
    </vt:vector>
  </HeadingPairs>
  <TitlesOfParts>
    <vt:vector size="26" baseType="lpstr">
      <vt:lpstr>inc-exp</vt:lpstr>
      <vt:lpstr>data_page</vt:lpstr>
      <vt:lpstr>GB Use</vt:lpstr>
      <vt:lpstr>Survey Results</vt:lpstr>
      <vt:lpstr>adj_MP_Cost</vt:lpstr>
      <vt:lpstr>billing</vt:lpstr>
      <vt:lpstr>Exp_Data</vt:lpstr>
      <vt:lpstr>Fall_Grad</vt:lpstr>
      <vt:lpstr>li_mP_Cost</vt:lpstr>
      <vt:lpstr>Meal_cost</vt:lpstr>
      <vt:lpstr>months</vt:lpstr>
      <vt:lpstr>RF</vt:lpstr>
      <vt:lpstr>RFLI</vt:lpstr>
      <vt:lpstr>RS</vt:lpstr>
      <vt:lpstr>RSLI</vt:lpstr>
      <vt:lpstr>RW</vt:lpstr>
      <vt:lpstr>RWLI</vt:lpstr>
      <vt:lpstr>Spring_grad</vt:lpstr>
      <vt:lpstr>Total_260</vt:lpstr>
      <vt:lpstr>Total_310H</vt:lpstr>
      <vt:lpstr>Total_320</vt:lpstr>
      <vt:lpstr>Total_365A</vt:lpstr>
      <vt:lpstr>Total_LI_meals</vt:lpstr>
      <vt:lpstr>Total_LO_meals</vt:lpstr>
      <vt:lpstr>Total_Meals</vt:lpstr>
      <vt:lpstr>winter_Grad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Liz Thompson</cp:lastModifiedBy>
  <cp:lastPrinted>2021-01-06T16:48:13Z</cp:lastPrinted>
  <dcterms:created xsi:type="dcterms:W3CDTF">2010-02-09T01:19:05Z</dcterms:created>
  <dcterms:modified xsi:type="dcterms:W3CDTF">2021-01-06T19:34:59Z</dcterms:modified>
</cp:coreProperties>
</file>